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7" sheetId="2" r:id="rId1"/>
    <sheet name="Лист1" sheetId="1" r:id="rId2"/>
  </sheets>
  <definedNames>
    <definedName name="_xlnm.Print_Area" localSheetId="0">'3-7'!$A$1:$L$545</definedName>
  </definedNames>
  <calcPr calcId="152511" refMode="R1C1"/>
</workbook>
</file>

<file path=xl/calcChain.xml><?xml version="1.0" encoding="utf-8"?>
<calcChain xmlns="http://schemas.openxmlformats.org/spreadsheetml/2006/main">
  <c r="H540" i="2" l="1"/>
  <c r="I530" i="2"/>
  <c r="H530" i="2"/>
  <c r="G530" i="2"/>
  <c r="F530" i="2"/>
  <c r="E530" i="2"/>
  <c r="D530" i="2"/>
  <c r="I526" i="2"/>
  <c r="H526" i="2"/>
  <c r="G526" i="2"/>
  <c r="F526" i="2"/>
  <c r="E526" i="2"/>
  <c r="D526" i="2"/>
  <c r="F540" i="2" s="1"/>
  <c r="I522" i="2"/>
  <c r="H522" i="2"/>
  <c r="G522" i="2"/>
  <c r="F522" i="2"/>
  <c r="E522" i="2"/>
  <c r="D522" i="2"/>
  <c r="D540" i="2" s="1"/>
  <c r="I512" i="2"/>
  <c r="I531" i="2" s="1"/>
  <c r="I544" i="2" s="1"/>
  <c r="I545" i="2" s="1"/>
  <c r="H512" i="2"/>
  <c r="G512" i="2"/>
  <c r="F512" i="2"/>
  <c r="E512" i="2"/>
  <c r="E531" i="2" s="1"/>
  <c r="E544" i="2" s="1"/>
  <c r="E545" i="2" s="1"/>
  <c r="D512" i="2"/>
  <c r="I509" i="2"/>
  <c r="H509" i="2"/>
  <c r="H531" i="2" s="1"/>
  <c r="H544" i="2" s="1"/>
  <c r="H545" i="2" s="1"/>
  <c r="G509" i="2"/>
  <c r="G531" i="2" s="1"/>
  <c r="G544" i="2" s="1"/>
  <c r="G545" i="2" s="1"/>
  <c r="F509" i="2"/>
  <c r="F531" i="2" s="1"/>
  <c r="F544" i="2" s="1"/>
  <c r="F545" i="2" s="1"/>
  <c r="E509" i="2"/>
  <c r="D509" i="2"/>
  <c r="D531" i="2" s="1"/>
  <c r="I478" i="2"/>
  <c r="H478" i="2"/>
  <c r="G478" i="2"/>
  <c r="F478" i="2"/>
  <c r="E478" i="2"/>
  <c r="D478" i="2"/>
  <c r="H486" i="2" s="1"/>
  <c r="I472" i="2"/>
  <c r="H472" i="2"/>
  <c r="G472" i="2"/>
  <c r="F472" i="2"/>
  <c r="E472" i="2"/>
  <c r="D472" i="2"/>
  <c r="F486" i="2" s="1"/>
  <c r="I468" i="2"/>
  <c r="H468" i="2"/>
  <c r="G468" i="2"/>
  <c r="F468" i="2"/>
  <c r="E468" i="2"/>
  <c r="D468" i="2"/>
  <c r="D486" i="2" s="1"/>
  <c r="I459" i="2"/>
  <c r="H459" i="2"/>
  <c r="H479" i="2" s="1"/>
  <c r="H490" i="2" s="1"/>
  <c r="H491" i="2" s="1"/>
  <c r="G459" i="2"/>
  <c r="F459" i="2"/>
  <c r="E459" i="2"/>
  <c r="D459" i="2"/>
  <c r="D479" i="2" s="1"/>
  <c r="I456" i="2"/>
  <c r="I479" i="2" s="1"/>
  <c r="I490" i="2" s="1"/>
  <c r="I491" i="2" s="1"/>
  <c r="H456" i="2"/>
  <c r="G456" i="2"/>
  <c r="G479" i="2" s="1"/>
  <c r="G490" i="2" s="1"/>
  <c r="G491" i="2" s="1"/>
  <c r="F456" i="2"/>
  <c r="F479" i="2" s="1"/>
  <c r="F490" i="2" s="1"/>
  <c r="F491" i="2" s="1"/>
  <c r="E456" i="2"/>
  <c r="E479" i="2" s="1"/>
  <c r="E490" i="2" s="1"/>
  <c r="E491" i="2" s="1"/>
  <c r="D456" i="2"/>
  <c r="B486" i="2" s="1"/>
  <c r="D432" i="2"/>
  <c r="I423" i="2"/>
  <c r="H423" i="2"/>
  <c r="G423" i="2"/>
  <c r="F423" i="2"/>
  <c r="E423" i="2"/>
  <c r="E424" i="2" s="1"/>
  <c r="E436" i="2" s="1"/>
  <c r="E437" i="2" s="1"/>
  <c r="D423" i="2"/>
  <c r="H432" i="2" s="1"/>
  <c r="I418" i="2"/>
  <c r="H418" i="2"/>
  <c r="G418" i="2"/>
  <c r="F418" i="2"/>
  <c r="E418" i="2"/>
  <c r="D418" i="2"/>
  <c r="F432" i="2" s="1"/>
  <c r="I414" i="2"/>
  <c r="H414" i="2"/>
  <c r="G414" i="2"/>
  <c r="F414" i="2"/>
  <c r="E414" i="2"/>
  <c r="D414" i="2"/>
  <c r="I405" i="2"/>
  <c r="H405" i="2"/>
  <c r="G405" i="2"/>
  <c r="G424" i="2" s="1"/>
  <c r="G436" i="2" s="1"/>
  <c r="G437" i="2" s="1"/>
  <c r="F405" i="2"/>
  <c r="E405" i="2"/>
  <c r="D405" i="2"/>
  <c r="I402" i="2"/>
  <c r="I424" i="2" s="1"/>
  <c r="I436" i="2" s="1"/>
  <c r="I437" i="2" s="1"/>
  <c r="H402" i="2"/>
  <c r="H424" i="2" s="1"/>
  <c r="H436" i="2" s="1"/>
  <c r="H437" i="2" s="1"/>
  <c r="G402" i="2"/>
  <c r="F402" i="2"/>
  <c r="F424" i="2" s="1"/>
  <c r="F436" i="2" s="1"/>
  <c r="F437" i="2" s="1"/>
  <c r="E402" i="2"/>
  <c r="D402" i="2"/>
  <c r="B432" i="2" s="1"/>
  <c r="I371" i="2"/>
  <c r="H371" i="2"/>
  <c r="G371" i="2"/>
  <c r="F371" i="2"/>
  <c r="E371" i="2"/>
  <c r="D371" i="2"/>
  <c r="H379" i="2" s="1"/>
  <c r="I367" i="2"/>
  <c r="H367" i="2"/>
  <c r="G367" i="2"/>
  <c r="F367" i="2"/>
  <c r="E367" i="2"/>
  <c r="D367" i="2"/>
  <c r="F379" i="2" s="1"/>
  <c r="I363" i="2"/>
  <c r="H363" i="2"/>
  <c r="G363" i="2"/>
  <c r="F363" i="2"/>
  <c r="E363" i="2"/>
  <c r="D363" i="2"/>
  <c r="D379" i="2" s="1"/>
  <c r="I354" i="2"/>
  <c r="H354" i="2"/>
  <c r="G354" i="2"/>
  <c r="F354" i="2"/>
  <c r="F372" i="2" s="1"/>
  <c r="F383" i="2" s="1"/>
  <c r="F384" i="2" s="1"/>
  <c r="E354" i="2"/>
  <c r="D354" i="2"/>
  <c r="I351" i="2"/>
  <c r="I372" i="2" s="1"/>
  <c r="I383" i="2" s="1"/>
  <c r="I384" i="2" s="1"/>
  <c r="H351" i="2"/>
  <c r="H372" i="2" s="1"/>
  <c r="H383" i="2" s="1"/>
  <c r="H384" i="2" s="1"/>
  <c r="G351" i="2"/>
  <c r="G372" i="2" s="1"/>
  <c r="G383" i="2" s="1"/>
  <c r="G384" i="2" s="1"/>
  <c r="F351" i="2"/>
  <c r="E351" i="2"/>
  <c r="E372" i="2" s="1"/>
  <c r="E383" i="2" s="1"/>
  <c r="E384" i="2" s="1"/>
  <c r="D351" i="2"/>
  <c r="D372" i="2" s="1"/>
  <c r="J379" i="2" s="1"/>
  <c r="H324" i="2"/>
  <c r="I314" i="2"/>
  <c r="H314" i="2"/>
  <c r="G314" i="2"/>
  <c r="F314" i="2"/>
  <c r="E314" i="2"/>
  <c r="D314" i="2"/>
  <c r="I309" i="2"/>
  <c r="H309" i="2"/>
  <c r="G309" i="2"/>
  <c r="F309" i="2"/>
  <c r="E309" i="2"/>
  <c r="D309" i="2"/>
  <c r="F324" i="2" s="1"/>
  <c r="I305" i="2"/>
  <c r="H305" i="2"/>
  <c r="G305" i="2"/>
  <c r="F305" i="2"/>
  <c r="E305" i="2"/>
  <c r="D305" i="2"/>
  <c r="D324" i="2" s="1"/>
  <c r="I297" i="2"/>
  <c r="H297" i="2"/>
  <c r="H315" i="2" s="1"/>
  <c r="H330" i="2" s="1"/>
  <c r="H331" i="2" s="1"/>
  <c r="G297" i="2"/>
  <c r="F297" i="2"/>
  <c r="E297" i="2"/>
  <c r="D297" i="2"/>
  <c r="D315" i="2" s="1"/>
  <c r="J324" i="2" s="1"/>
  <c r="I294" i="2"/>
  <c r="I315" i="2" s="1"/>
  <c r="I330" i="2" s="1"/>
  <c r="I331" i="2" s="1"/>
  <c r="H294" i="2"/>
  <c r="G294" i="2"/>
  <c r="G315" i="2" s="1"/>
  <c r="G330" i="2" s="1"/>
  <c r="G331" i="2" s="1"/>
  <c r="F294" i="2"/>
  <c r="F315" i="2" s="1"/>
  <c r="F330" i="2" s="1"/>
  <c r="F331" i="2" s="1"/>
  <c r="E294" i="2"/>
  <c r="E315" i="2" s="1"/>
  <c r="E330" i="2" s="1"/>
  <c r="E331" i="2" s="1"/>
  <c r="D294" i="2"/>
  <c r="I261" i="2"/>
  <c r="H261" i="2"/>
  <c r="G261" i="2"/>
  <c r="F261" i="2"/>
  <c r="E261" i="2"/>
  <c r="D261" i="2"/>
  <c r="H268" i="2" s="1"/>
  <c r="I257" i="2"/>
  <c r="H257" i="2"/>
  <c r="G257" i="2"/>
  <c r="F257" i="2"/>
  <c r="E257" i="2"/>
  <c r="D257" i="2"/>
  <c r="F268" i="2" s="1"/>
  <c r="I253" i="2"/>
  <c r="H253" i="2"/>
  <c r="G253" i="2"/>
  <c r="F253" i="2"/>
  <c r="E253" i="2"/>
  <c r="D253" i="2"/>
  <c r="D268" i="2" s="1"/>
  <c r="I244" i="2"/>
  <c r="H244" i="2"/>
  <c r="G244" i="2"/>
  <c r="F244" i="2"/>
  <c r="F262" i="2" s="1"/>
  <c r="F272" i="2" s="1"/>
  <c r="F273" i="2" s="1"/>
  <c r="E244" i="2"/>
  <c r="D244" i="2"/>
  <c r="I241" i="2"/>
  <c r="I262" i="2" s="1"/>
  <c r="I272" i="2" s="1"/>
  <c r="I273" i="2" s="1"/>
  <c r="H241" i="2"/>
  <c r="H262" i="2" s="1"/>
  <c r="H272" i="2" s="1"/>
  <c r="H273" i="2" s="1"/>
  <c r="G241" i="2"/>
  <c r="G262" i="2" s="1"/>
  <c r="G272" i="2" s="1"/>
  <c r="G273" i="2" s="1"/>
  <c r="F241" i="2"/>
  <c r="E241" i="2"/>
  <c r="E262" i="2" s="1"/>
  <c r="E272" i="2" s="1"/>
  <c r="E273" i="2" s="1"/>
  <c r="D241" i="2"/>
  <c r="D262" i="2" s="1"/>
  <c r="J268" i="2" s="1"/>
  <c r="H217" i="2"/>
  <c r="I205" i="2"/>
  <c r="H205" i="2"/>
  <c r="G205" i="2"/>
  <c r="F205" i="2"/>
  <c r="E205" i="2"/>
  <c r="D205" i="2"/>
  <c r="I200" i="2"/>
  <c r="H200" i="2"/>
  <c r="G200" i="2"/>
  <c r="F200" i="2"/>
  <c r="E200" i="2"/>
  <c r="D200" i="2"/>
  <c r="F217" i="2" s="1"/>
  <c r="I196" i="2"/>
  <c r="H196" i="2"/>
  <c r="G196" i="2"/>
  <c r="F196" i="2"/>
  <c r="E196" i="2"/>
  <c r="D196" i="2"/>
  <c r="D217" i="2" s="1"/>
  <c r="I187" i="2"/>
  <c r="I206" i="2" s="1"/>
  <c r="I221" i="2" s="1"/>
  <c r="I222" i="2" s="1"/>
  <c r="H187" i="2"/>
  <c r="G187" i="2"/>
  <c r="F187" i="2"/>
  <c r="E187" i="2"/>
  <c r="E206" i="2" s="1"/>
  <c r="E221" i="2" s="1"/>
  <c r="E222" i="2" s="1"/>
  <c r="D187" i="2"/>
  <c r="I184" i="2"/>
  <c r="H184" i="2"/>
  <c r="H206" i="2" s="1"/>
  <c r="H221" i="2" s="1"/>
  <c r="H222" i="2" s="1"/>
  <c r="G184" i="2"/>
  <c r="G206" i="2" s="1"/>
  <c r="G221" i="2" s="1"/>
  <c r="G222" i="2" s="1"/>
  <c r="F184" i="2"/>
  <c r="F206" i="2" s="1"/>
  <c r="F221" i="2" s="1"/>
  <c r="F222" i="2" s="1"/>
  <c r="E184" i="2"/>
  <c r="D184" i="2"/>
  <c r="D206" i="2" s="1"/>
  <c r="J217" i="2" s="1"/>
  <c r="I151" i="2"/>
  <c r="H151" i="2"/>
  <c r="G151" i="2"/>
  <c r="F151" i="2"/>
  <c r="E151" i="2"/>
  <c r="D151" i="2"/>
  <c r="H161" i="2" s="1"/>
  <c r="I146" i="2"/>
  <c r="H146" i="2"/>
  <c r="H152" i="2" s="1"/>
  <c r="H165" i="2" s="1"/>
  <c r="H166" i="2" s="1"/>
  <c r="G146" i="2"/>
  <c r="F146" i="2"/>
  <c r="E146" i="2"/>
  <c r="D146" i="2"/>
  <c r="D152" i="2" s="1"/>
  <c r="J161" i="2" s="1"/>
  <c r="I142" i="2"/>
  <c r="H142" i="2"/>
  <c r="G142" i="2"/>
  <c r="F142" i="2"/>
  <c r="E142" i="2"/>
  <c r="D142" i="2"/>
  <c r="D161" i="2" s="1"/>
  <c r="I132" i="2"/>
  <c r="G132" i="2"/>
  <c r="F132" i="2"/>
  <c r="E132" i="2"/>
  <c r="D132" i="2"/>
  <c r="I129" i="2"/>
  <c r="I152" i="2" s="1"/>
  <c r="I165" i="2" s="1"/>
  <c r="I166" i="2" s="1"/>
  <c r="H129" i="2"/>
  <c r="G129" i="2"/>
  <c r="G152" i="2" s="1"/>
  <c r="G165" i="2" s="1"/>
  <c r="G166" i="2" s="1"/>
  <c r="F129" i="2"/>
  <c r="F152" i="2" s="1"/>
  <c r="F165" i="2" s="1"/>
  <c r="F166" i="2" s="1"/>
  <c r="E129" i="2"/>
  <c r="E152" i="2" s="1"/>
  <c r="E165" i="2" s="1"/>
  <c r="E166" i="2" s="1"/>
  <c r="D129" i="2"/>
  <c r="B161" i="2" s="1"/>
  <c r="I92" i="2"/>
  <c r="H92" i="2"/>
  <c r="G92" i="2"/>
  <c r="F92" i="2"/>
  <c r="E92" i="2"/>
  <c r="D92" i="2"/>
  <c r="H104" i="2" s="1"/>
  <c r="I88" i="2"/>
  <c r="H88" i="2"/>
  <c r="G88" i="2"/>
  <c r="F88" i="2"/>
  <c r="E88" i="2"/>
  <c r="D88" i="2"/>
  <c r="F104" i="2" s="1"/>
  <c r="I84" i="2"/>
  <c r="H84" i="2"/>
  <c r="G84" i="2"/>
  <c r="F84" i="2"/>
  <c r="E84" i="2"/>
  <c r="D84" i="2"/>
  <c r="D104" i="2" s="1"/>
  <c r="I76" i="2"/>
  <c r="H76" i="2"/>
  <c r="G76" i="2"/>
  <c r="F76" i="2"/>
  <c r="F93" i="2" s="1"/>
  <c r="F109" i="2" s="1"/>
  <c r="F110" i="2" s="1"/>
  <c r="E76" i="2"/>
  <c r="D76" i="2"/>
  <c r="I73" i="2"/>
  <c r="I93" i="2" s="1"/>
  <c r="I109" i="2" s="1"/>
  <c r="I110" i="2" s="1"/>
  <c r="H73" i="2"/>
  <c r="H93" i="2" s="1"/>
  <c r="H109" i="2" s="1"/>
  <c r="H110" i="2" s="1"/>
  <c r="G73" i="2"/>
  <c r="G93" i="2" s="1"/>
  <c r="G109" i="2" s="1"/>
  <c r="G110" i="2" s="1"/>
  <c r="F73" i="2"/>
  <c r="E73" i="2"/>
  <c r="E93" i="2" s="1"/>
  <c r="E109" i="2" s="1"/>
  <c r="E110" i="2" s="1"/>
  <c r="D73" i="2"/>
  <c r="D93" i="2" s="1"/>
  <c r="H50" i="2"/>
  <c r="I40" i="2"/>
  <c r="H40" i="2"/>
  <c r="H41" i="2" s="1"/>
  <c r="H54" i="2" s="1"/>
  <c r="H55" i="2" s="1"/>
  <c r="G40" i="2"/>
  <c r="G41" i="2" s="1"/>
  <c r="G54" i="2" s="1"/>
  <c r="G55" i="2" s="1"/>
  <c r="F40" i="2"/>
  <c r="F41" i="2" s="1"/>
  <c r="F54" i="2" s="1"/>
  <c r="F55" i="2" s="1"/>
  <c r="E40" i="2"/>
  <c r="D40" i="2"/>
  <c r="D41" i="2" s="1"/>
  <c r="J50" i="2" s="1"/>
  <c r="I34" i="2"/>
  <c r="I41" i="2" s="1"/>
  <c r="I54" i="2" s="1"/>
  <c r="I55" i="2" s="1"/>
  <c r="H34" i="2"/>
  <c r="G34" i="2"/>
  <c r="F34" i="2"/>
  <c r="E34" i="2"/>
  <c r="E41" i="2" s="1"/>
  <c r="E54" i="2" s="1"/>
  <c r="E55" i="2" s="1"/>
  <c r="D34" i="2"/>
  <c r="F50" i="2" s="1"/>
  <c r="I30" i="2"/>
  <c r="H30" i="2"/>
  <c r="G30" i="2"/>
  <c r="F30" i="2"/>
  <c r="E30" i="2"/>
  <c r="D30" i="2"/>
  <c r="D50" i="2" s="1"/>
  <c r="I21" i="2"/>
  <c r="H21" i="2"/>
  <c r="G21" i="2"/>
  <c r="E21" i="2"/>
  <c r="I18" i="2"/>
  <c r="H18" i="2"/>
  <c r="G18" i="2"/>
  <c r="F18" i="2"/>
  <c r="E18" i="2"/>
  <c r="D18" i="2"/>
  <c r="B50" i="2" s="1"/>
  <c r="J486" i="2" l="1"/>
  <c r="F161" i="2"/>
  <c r="B217" i="2"/>
  <c r="D424" i="2"/>
  <c r="J432" i="2" s="1"/>
  <c r="B540" i="2"/>
  <c r="J540" i="2" s="1"/>
  <c r="B104" i="2"/>
  <c r="J104" i="2" s="1"/>
  <c r="B379" i="2"/>
</calcChain>
</file>

<file path=xl/sharedStrings.xml><?xml version="1.0" encoding="utf-8"?>
<sst xmlns="http://schemas.openxmlformats.org/spreadsheetml/2006/main" count="774" uniqueCount="142">
  <si>
    <t>Утверждаю</t>
  </si>
  <si>
    <t>заведующий МАДОУ д/с №43</t>
  </si>
  <si>
    <t>Кордас Н.В._______________</t>
  </si>
  <si>
    <t xml:space="preserve">Меню приготовляемых блюд </t>
  </si>
  <si>
    <t>Возрастная категория: 3-7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</si>
  <si>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</si>
  <si>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</si>
  <si>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</si>
  <si>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</si>
  <si>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</si>
  <si>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Витамин С (мг)</t>
  </si>
  <si>
    <t>№ по сборнику рецептур</t>
  </si>
  <si>
    <t>Белки</t>
  </si>
  <si>
    <t>Жиры</t>
  </si>
  <si>
    <t>Углеводы</t>
  </si>
  <si>
    <t>Неделя 1    День 1</t>
  </si>
  <si>
    <t>Завтрак</t>
  </si>
  <si>
    <t>Каша молочная «Пшенная»</t>
  </si>
  <si>
    <t>Хлеб пшеничный</t>
  </si>
  <si>
    <t>Масло сливочное</t>
  </si>
  <si>
    <t>Сыр</t>
  </si>
  <si>
    <t>Кофейный напиток с молоком</t>
  </si>
  <si>
    <t>Итого:</t>
  </si>
  <si>
    <t>Второй завтрак</t>
  </si>
  <si>
    <t>Сок фруктовый</t>
  </si>
  <si>
    <t>Обед</t>
  </si>
  <si>
    <r>
      <t xml:space="preserve">Огурец свежий  </t>
    </r>
    <r>
      <rPr>
        <sz val="13"/>
        <rFont val="Times New Roman"/>
        <family val="1"/>
        <charset val="204"/>
      </rPr>
      <t>(соленые овощи по сезону)</t>
    </r>
  </si>
  <si>
    <t>пром.</t>
  </si>
  <si>
    <t>Борщ со сметаной</t>
  </si>
  <si>
    <t xml:space="preserve">Макароны с маслом </t>
  </si>
  <si>
    <t>Гуляш из мяса</t>
  </si>
  <si>
    <t>Хлеб ржаной</t>
  </si>
  <si>
    <t>Компот из сухофруктов</t>
  </si>
  <si>
    <t>Полдник</t>
  </si>
  <si>
    <t>Кондитерские изделия</t>
  </si>
  <si>
    <t>пром</t>
  </si>
  <si>
    <t xml:space="preserve">Кисломолочный продукт </t>
  </si>
  <si>
    <t>Ужин</t>
  </si>
  <si>
    <t>Рыба с овощами тушенная</t>
  </si>
  <si>
    <t xml:space="preserve">Рис отварной  </t>
  </si>
  <si>
    <t>Чай с лимоном (сахаром)</t>
  </si>
  <si>
    <t>Итого за день:</t>
  </si>
  <si>
    <t>Суммарный объем блюд по приемам пищи (в граммах)</t>
  </si>
  <si>
    <t>СанПиН 2.3/2.4.3590-20 Приложение №9, 10</t>
  </si>
  <si>
    <t>Завтрак и 2-ой завтрак</t>
  </si>
  <si>
    <t>Всего</t>
  </si>
  <si>
    <t>норма</t>
  </si>
  <si>
    <t>факт</t>
  </si>
  <si>
    <t>400-550</t>
  </si>
  <si>
    <t>600-800</t>
  </si>
  <si>
    <t>250-350</t>
  </si>
  <si>
    <t>450-600</t>
  </si>
  <si>
    <t>1700-2300</t>
  </si>
  <si>
    <t>Суммарный объем блюд по приемам пищи (в Ккал)</t>
  </si>
  <si>
    <t>Калорийность</t>
  </si>
  <si>
    <t>Б</t>
  </si>
  <si>
    <t>Ж</t>
  </si>
  <si>
    <t>У</t>
  </si>
  <si>
    <t>Ккал</t>
  </si>
  <si>
    <t xml:space="preserve">норма      (г)                 </t>
  </si>
  <si>
    <t xml:space="preserve">фактически       (г)                 </t>
  </si>
  <si>
    <t>фактически в %</t>
  </si>
  <si>
    <t>Меню приготовляемых блюд</t>
  </si>
  <si>
    <t>Неделя 1 День 2</t>
  </si>
  <si>
    <t>Каша молочная «Дружба»</t>
  </si>
  <si>
    <t>Чай с молоком</t>
  </si>
  <si>
    <t>Свежие фрукты</t>
  </si>
  <si>
    <t>Суп фасолевый со сметанной</t>
  </si>
  <si>
    <t>Азу по – татарски</t>
  </si>
  <si>
    <t>Кисель</t>
  </si>
  <si>
    <r>
      <t xml:space="preserve">Свежие овощи </t>
    </r>
    <r>
      <rPr>
        <sz val="13"/>
        <rFont val="Times New Roman"/>
        <family val="1"/>
        <charset val="204"/>
      </rPr>
      <t>(Салат из квашеной капусты и зеленого горошка 70г по сезону)</t>
    </r>
  </si>
  <si>
    <t>Булочка</t>
  </si>
  <si>
    <t>Твороженная запеканка со сметаной</t>
  </si>
  <si>
    <t>норма   (г)</t>
  </si>
  <si>
    <t>факт (г)</t>
  </si>
  <si>
    <t>Неделя 1 День 3</t>
  </si>
  <si>
    <t xml:space="preserve">Омлет на натуральном молоке </t>
  </si>
  <si>
    <t>Зеленый горошек, консервированный</t>
  </si>
  <si>
    <t>Капуста тушенная</t>
  </si>
  <si>
    <t xml:space="preserve">Рассольник  со сметаной </t>
  </si>
  <si>
    <t>Пюре картофельное</t>
  </si>
  <si>
    <t xml:space="preserve">Котлета рыбная </t>
  </si>
  <si>
    <t xml:space="preserve">Соус сметанный </t>
  </si>
  <si>
    <t>Каша молочная Геркулесовая</t>
  </si>
  <si>
    <t>Какао с молоком</t>
  </si>
  <si>
    <t xml:space="preserve">норма   (г)                    </t>
  </si>
  <si>
    <t>Неделя 1 День 4</t>
  </si>
  <si>
    <t>Суп молочный рисовый</t>
  </si>
  <si>
    <t>Рогалик обсыпной</t>
  </si>
  <si>
    <r>
      <t xml:space="preserve">Свежие овощи </t>
    </r>
    <r>
      <rPr>
        <sz val="13"/>
        <rFont val="Times New Roman"/>
        <family val="1"/>
        <charset val="204"/>
      </rPr>
      <t>(Салат из квашеной капусты и свеклы 140г по сезону)</t>
    </r>
  </si>
  <si>
    <t xml:space="preserve">Суп гороховый </t>
  </si>
  <si>
    <t xml:space="preserve">Гренки </t>
  </si>
  <si>
    <t>Бефстроганов из печени</t>
  </si>
  <si>
    <t xml:space="preserve">Каша гречневая рассыпчатая </t>
  </si>
  <si>
    <t>Компот из свежих фруктов</t>
  </si>
  <si>
    <t>Молоко</t>
  </si>
  <si>
    <t>Пром</t>
  </si>
  <si>
    <t>Овощное рагу с мясом</t>
  </si>
  <si>
    <t>Неделя 1 День 5</t>
  </si>
  <si>
    <t>Суп молочный вермишелевый</t>
  </si>
  <si>
    <t>Суп с рисом</t>
  </si>
  <si>
    <t>Курица запечённая с овощами</t>
  </si>
  <si>
    <t>Картофель отварной</t>
  </si>
  <si>
    <t xml:space="preserve">Морковь припущенная с кукурузой </t>
  </si>
  <si>
    <t>Твороженная запеканка со сгущенным молоком</t>
  </si>
  <si>
    <t>460/100</t>
  </si>
  <si>
    <t>Неделя 2     День 6</t>
  </si>
  <si>
    <t>Макаронны с сыром</t>
  </si>
  <si>
    <t>Икра кабачковая</t>
  </si>
  <si>
    <t>Борщ с фасолью и сметаной</t>
  </si>
  <si>
    <t>Плов с мясом</t>
  </si>
  <si>
    <r>
      <t>Свежие овощи</t>
    </r>
    <r>
      <rPr>
        <sz val="13"/>
        <rFont val="Times New Roman"/>
        <family val="1"/>
        <charset val="204"/>
      </rPr>
      <t xml:space="preserve"> (соленые овощи по сезону)</t>
    </r>
  </si>
  <si>
    <t>410/150</t>
  </si>
  <si>
    <t xml:space="preserve">норма                       </t>
  </si>
  <si>
    <r>
      <t>Меню приготовляемых блюд</t>
    </r>
    <r>
      <rPr>
        <b/>
        <u/>
        <sz val="18"/>
        <rFont val="Times New Roman"/>
        <family val="1"/>
        <charset val="204"/>
      </rPr>
      <t xml:space="preserve"> </t>
    </r>
  </si>
  <si>
    <t>Неделя 2     День 7</t>
  </si>
  <si>
    <t>Каша молочная манная</t>
  </si>
  <si>
    <r>
      <t>Свежие овощи</t>
    </r>
    <r>
      <rPr>
        <sz val="13"/>
        <rFont val="Times New Roman"/>
        <family val="1"/>
        <charset val="204"/>
      </rPr>
      <t xml:space="preserve"> (Салат из квашеной капусты и зеленого горошка 70г по сезону)</t>
    </r>
  </si>
  <si>
    <t>Суп вермишелевый на курином бульоне</t>
  </si>
  <si>
    <t>Биточки рубленные из птицы</t>
  </si>
  <si>
    <t>Кисломолочный продукт</t>
  </si>
  <si>
    <t xml:space="preserve">Морковная запеканка со сметаной </t>
  </si>
  <si>
    <t>Меню приготовляемых блю</t>
  </si>
  <si>
    <t>Неделя 2      День 8</t>
  </si>
  <si>
    <t>Суп молочный Гречневый</t>
  </si>
  <si>
    <t>Суп рыбный</t>
  </si>
  <si>
    <t xml:space="preserve">Котлета мясная </t>
  </si>
  <si>
    <t>Суфле из печени</t>
  </si>
  <si>
    <r>
      <t>Меню приготовляемых блюд на</t>
    </r>
    <r>
      <rPr>
        <b/>
        <u/>
        <sz val="18"/>
        <rFont val="Times New Roman"/>
        <family val="1"/>
        <charset val="204"/>
      </rPr>
      <t xml:space="preserve"> </t>
    </r>
  </si>
  <si>
    <t>Неделя 2     День 9</t>
  </si>
  <si>
    <t>Каша рисовая молочная</t>
  </si>
  <si>
    <t>Свекла отварная</t>
  </si>
  <si>
    <t>Суп с клецками на курином бульоне</t>
  </si>
  <si>
    <t xml:space="preserve">Голубцы </t>
  </si>
  <si>
    <t>Томатно-сметанный соус</t>
  </si>
  <si>
    <t>Суфле рыбное</t>
  </si>
  <si>
    <t>Меню приготовляемых блюд на</t>
  </si>
  <si>
    <t>Неделя 2    День 10</t>
  </si>
  <si>
    <t>Каша молочная ячневая</t>
  </si>
  <si>
    <t>Овощи  тушенные</t>
  </si>
  <si>
    <t>Свекольник со сметаной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</si>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</sst>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name val="Times New Roman"/>
      <family val="1"/>
      <charset val="204"/>
    </font>
    <font>
      <sz val="12.5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1" applyFont="1" applyAlignment="1">
      <alignment horizontal="right" vertical="top"/>
    </xf>
    <xf numFmtId="0" fontId="3" fillId="0" borderId="0" xfId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5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/>
    </xf>
    <xf numFmtId="0" fontId="7" fillId="0" borderId="0" xfId="1" applyFont="1" applyAlignment="1">
      <alignment horizontal="center" vertical="top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top"/>
    </xf>
    <xf numFmtId="0" fontId="10" fillId="0" borderId="2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3" fillId="0" borderId="1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top"/>
    </xf>
    <xf numFmtId="0" fontId="13" fillId="0" borderId="13" xfId="1" applyFont="1" applyBorder="1" applyAlignment="1">
      <alignment horizontal="center" vertical="top"/>
    </xf>
    <xf numFmtId="0" fontId="13" fillId="0" borderId="14" xfId="1" applyFont="1" applyBorder="1" applyAlignment="1">
      <alignment horizontal="center" vertical="top"/>
    </xf>
    <xf numFmtId="0" fontId="9" fillId="0" borderId="9" xfId="1" applyFont="1" applyBorder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9" fillId="0" borderId="9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/>
    </xf>
    <xf numFmtId="0" fontId="9" fillId="0" borderId="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9" fillId="0" borderId="13" xfId="1" applyFont="1" applyBorder="1" applyAlignment="1">
      <alignment horizontal="left" vertical="top"/>
    </xf>
    <xf numFmtId="0" fontId="9" fillId="0" borderId="14" xfId="1" applyFont="1" applyBorder="1" applyAlignment="1">
      <alignment horizontal="left" vertical="top"/>
    </xf>
    <xf numFmtId="0" fontId="9" fillId="0" borderId="13" xfId="1" applyFont="1" applyBorder="1" applyAlignment="1">
      <alignment horizontal="center" vertical="top"/>
    </xf>
    <xf numFmtId="1" fontId="9" fillId="0" borderId="9" xfId="1" applyNumberFormat="1" applyFont="1" applyBorder="1" applyAlignment="1">
      <alignment horizontal="center" vertical="top"/>
    </xf>
    <xf numFmtId="165" fontId="9" fillId="0" borderId="9" xfId="2" applyNumberFormat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top"/>
    </xf>
    <xf numFmtId="0" fontId="13" fillId="0" borderId="14" xfId="1" applyFont="1" applyBorder="1" applyAlignment="1">
      <alignment vertical="top"/>
    </xf>
    <xf numFmtId="0" fontId="9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3" fillId="0" borderId="14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7" fillId="0" borderId="0" xfId="1" applyFont="1" applyBorder="1" applyAlignment="1">
      <alignment vertical="top"/>
    </xf>
    <xf numFmtId="0" fontId="15" fillId="0" borderId="9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top"/>
    </xf>
    <xf numFmtId="1" fontId="13" fillId="0" borderId="9" xfId="1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vertical="top"/>
    </xf>
    <xf numFmtId="0" fontId="9" fillId="0" borderId="14" xfId="1" applyFont="1" applyBorder="1" applyAlignment="1">
      <alignment vertical="top"/>
    </xf>
    <xf numFmtId="2" fontId="9" fillId="0" borderId="9" xfId="1" applyNumberFormat="1" applyFont="1" applyBorder="1" applyAlignment="1">
      <alignment horizontal="center" vertical="top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wrapText="1"/>
    </xf>
    <xf numFmtId="0" fontId="3" fillId="0" borderId="2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3" fillId="0" borderId="2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10" fillId="0" borderId="2" xfId="1" applyFont="1" applyBorder="1" applyAlignment="1">
      <alignment horizontal="center" vertical="top"/>
    </xf>
    <xf numFmtId="0" fontId="9" fillId="0" borderId="2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/>
    </xf>
    <xf numFmtId="0" fontId="3" fillId="0" borderId="2" xfId="1" applyFont="1" applyBorder="1" applyAlignment="1">
      <alignment vertical="center"/>
    </xf>
    <xf numFmtId="0" fontId="9" fillId="0" borderId="28" xfId="1" applyFont="1" applyBorder="1" applyAlignment="1">
      <alignment horizontal="center" vertical="top"/>
    </xf>
    <xf numFmtId="0" fontId="9" fillId="0" borderId="29" xfId="1" applyFont="1" applyBorder="1" applyAlignment="1">
      <alignment horizontal="center" vertical="top"/>
    </xf>
    <xf numFmtId="0" fontId="13" fillId="0" borderId="28" xfId="1" applyFont="1" applyBorder="1" applyAlignment="1">
      <alignment horizontal="center" vertical="top"/>
    </xf>
    <xf numFmtId="0" fontId="13" fillId="0" borderId="29" xfId="1" applyFont="1" applyBorder="1" applyAlignment="1">
      <alignment horizontal="center" vertical="top"/>
    </xf>
    <xf numFmtId="0" fontId="7" fillId="0" borderId="30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/>
    </xf>
    <xf numFmtId="0" fontId="7" fillId="0" borderId="31" xfId="1" applyFont="1" applyBorder="1" applyAlignment="1">
      <alignment horizontal="center" vertical="top"/>
    </xf>
    <xf numFmtId="0" fontId="9" fillId="0" borderId="4" xfId="1" applyFont="1" applyBorder="1" applyAlignment="1">
      <alignment vertical="top"/>
    </xf>
    <xf numFmtId="0" fontId="9" fillId="0" borderId="5" xfId="1" applyFont="1" applyBorder="1" applyAlignment="1">
      <alignment vertical="top"/>
    </xf>
    <xf numFmtId="2" fontId="9" fillId="0" borderId="2" xfId="1" applyNumberFormat="1" applyFont="1" applyBorder="1" applyAlignment="1">
      <alignment horizontal="center" vertical="top"/>
    </xf>
    <xf numFmtId="0" fontId="9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12" fillId="0" borderId="2" xfId="1" applyFont="1" applyBorder="1" applyAlignment="1">
      <alignment vertical="center"/>
    </xf>
    <xf numFmtId="0" fontId="3" fillId="0" borderId="0" xfId="1" applyFont="1" applyBorder="1" applyAlignment="1">
      <alignment vertical="top"/>
    </xf>
    <xf numFmtId="0" fontId="15" fillId="0" borderId="0" xfId="1" applyFont="1" applyBorder="1" applyAlignment="1">
      <alignment horizontal="center" vertical="top"/>
    </xf>
    <xf numFmtId="0" fontId="13" fillId="0" borderId="2" xfId="1" applyFont="1" applyBorder="1" applyAlignment="1">
      <alignment horizontal="center" vertical="top"/>
    </xf>
    <xf numFmtId="0" fontId="9" fillId="0" borderId="11" xfId="1" applyFont="1" applyBorder="1" applyAlignment="1">
      <alignment horizontal="left"/>
    </xf>
    <xf numFmtId="0" fontId="11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9" fillId="0" borderId="30" xfId="1" applyFont="1" applyBorder="1" applyAlignment="1">
      <alignment horizontal="center" vertical="top"/>
    </xf>
    <xf numFmtId="0" fontId="13" fillId="0" borderId="31" xfId="1" applyFont="1" applyBorder="1" applyAlignment="1">
      <alignment horizontal="center" vertical="top"/>
    </xf>
    <xf numFmtId="0" fontId="9" fillId="0" borderId="2" xfId="1" applyFont="1" applyBorder="1" applyAlignment="1">
      <alignment vertical="top"/>
    </xf>
    <xf numFmtId="0" fontId="16" fillId="0" borderId="11" xfId="1" applyFont="1" applyBorder="1" applyAlignment="1">
      <alignment horizontal="center" vertical="top"/>
    </xf>
    <xf numFmtId="0" fontId="16" fillId="0" borderId="0" xfId="1" applyFont="1" applyBorder="1" applyAlignment="1">
      <alignment horizontal="center" vertical="top"/>
    </xf>
    <xf numFmtId="0" fontId="3" fillId="0" borderId="0" xfId="1" applyFont="1" applyAlignment="1">
      <alignment horizontal="left" vertical="top"/>
    </xf>
    <xf numFmtId="0" fontId="11" fillId="0" borderId="0" xfId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/>
    </xf>
    <xf numFmtId="0" fontId="18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top"/>
    </xf>
    <xf numFmtId="0" fontId="7" fillId="0" borderId="0" xfId="1" applyFont="1" applyAlignment="1">
      <alignment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5"/>
  <sheetViews>
    <sheetView tabSelected="1" view="pageBreakPreview" zoomScale="90" zoomScaleNormal="77" zoomScaleSheetLayoutView="90" workbookViewId="0">
      <selection activeCell="A94" sqref="A94:J100"/>
    </sheetView>
  </sheetViews>
  <sheetFormatPr defaultColWidth="10.7109375" defaultRowHeight="15" x14ac:dyDescent="0.25"/>
  <cols>
    <col min="1" max="1" width="10.42578125" style="165" customWidth="1"/>
    <col min="2" max="2" width="14.85546875" style="18" customWidth="1"/>
    <col min="3" max="3" width="38.42578125" style="18" customWidth="1"/>
    <col min="4" max="4" width="12.42578125" style="18" customWidth="1"/>
    <col min="5" max="5" width="10.7109375" style="18" customWidth="1"/>
    <col min="6" max="6" width="8.28515625" style="18" customWidth="1"/>
    <col min="7" max="7" width="11.140625" style="18" bestFit="1" customWidth="1"/>
    <col min="8" max="8" width="9.85546875" style="18" bestFit="1" customWidth="1"/>
    <col min="9" max="9" width="9.7109375" style="18" customWidth="1"/>
    <col min="10" max="10" width="13" style="18" customWidth="1"/>
    <col min="11" max="256" width="10.7109375" style="18"/>
    <col min="257" max="257" width="10.42578125" style="18" customWidth="1"/>
    <col min="258" max="258" width="14.85546875" style="18" customWidth="1"/>
    <col min="259" max="259" width="38.42578125" style="18" customWidth="1"/>
    <col min="260" max="260" width="12.42578125" style="18" customWidth="1"/>
    <col min="261" max="261" width="10.7109375" style="18" customWidth="1"/>
    <col min="262" max="262" width="8.28515625" style="18" customWidth="1"/>
    <col min="263" max="263" width="11.140625" style="18" bestFit="1" customWidth="1"/>
    <col min="264" max="264" width="9.85546875" style="18" bestFit="1" customWidth="1"/>
    <col min="265" max="265" width="9.7109375" style="18" customWidth="1"/>
    <col min="266" max="266" width="13" style="18" customWidth="1"/>
    <col min="267" max="512" width="10.7109375" style="18"/>
    <col min="513" max="513" width="10.42578125" style="18" customWidth="1"/>
    <col min="514" max="514" width="14.85546875" style="18" customWidth="1"/>
    <col min="515" max="515" width="38.42578125" style="18" customWidth="1"/>
    <col min="516" max="516" width="12.42578125" style="18" customWidth="1"/>
    <col min="517" max="517" width="10.7109375" style="18" customWidth="1"/>
    <col min="518" max="518" width="8.28515625" style="18" customWidth="1"/>
    <col min="519" max="519" width="11.140625" style="18" bestFit="1" customWidth="1"/>
    <col min="520" max="520" width="9.85546875" style="18" bestFit="1" customWidth="1"/>
    <col min="521" max="521" width="9.7109375" style="18" customWidth="1"/>
    <col min="522" max="522" width="13" style="18" customWidth="1"/>
    <col min="523" max="768" width="10.7109375" style="18"/>
    <col min="769" max="769" width="10.42578125" style="18" customWidth="1"/>
    <col min="770" max="770" width="14.85546875" style="18" customWidth="1"/>
    <col min="771" max="771" width="38.42578125" style="18" customWidth="1"/>
    <col min="772" max="772" width="12.42578125" style="18" customWidth="1"/>
    <col min="773" max="773" width="10.7109375" style="18" customWidth="1"/>
    <col min="774" max="774" width="8.28515625" style="18" customWidth="1"/>
    <col min="775" max="775" width="11.140625" style="18" bestFit="1" customWidth="1"/>
    <col min="776" max="776" width="9.85546875" style="18" bestFit="1" customWidth="1"/>
    <col min="777" max="777" width="9.7109375" style="18" customWidth="1"/>
    <col min="778" max="778" width="13" style="18" customWidth="1"/>
    <col min="779" max="1024" width="10.7109375" style="18"/>
    <col min="1025" max="1025" width="10.42578125" style="18" customWidth="1"/>
    <col min="1026" max="1026" width="14.85546875" style="18" customWidth="1"/>
    <col min="1027" max="1027" width="38.42578125" style="18" customWidth="1"/>
    <col min="1028" max="1028" width="12.42578125" style="18" customWidth="1"/>
    <col min="1029" max="1029" width="10.7109375" style="18" customWidth="1"/>
    <col min="1030" max="1030" width="8.28515625" style="18" customWidth="1"/>
    <col min="1031" max="1031" width="11.140625" style="18" bestFit="1" customWidth="1"/>
    <col min="1032" max="1032" width="9.85546875" style="18" bestFit="1" customWidth="1"/>
    <col min="1033" max="1033" width="9.7109375" style="18" customWidth="1"/>
    <col min="1034" max="1034" width="13" style="18" customWidth="1"/>
    <col min="1035" max="1280" width="10.7109375" style="18"/>
    <col min="1281" max="1281" width="10.42578125" style="18" customWidth="1"/>
    <col min="1282" max="1282" width="14.85546875" style="18" customWidth="1"/>
    <col min="1283" max="1283" width="38.42578125" style="18" customWidth="1"/>
    <col min="1284" max="1284" width="12.42578125" style="18" customWidth="1"/>
    <col min="1285" max="1285" width="10.7109375" style="18" customWidth="1"/>
    <col min="1286" max="1286" width="8.28515625" style="18" customWidth="1"/>
    <col min="1287" max="1287" width="11.140625" style="18" bestFit="1" customWidth="1"/>
    <col min="1288" max="1288" width="9.85546875" style="18" bestFit="1" customWidth="1"/>
    <col min="1289" max="1289" width="9.7109375" style="18" customWidth="1"/>
    <col min="1290" max="1290" width="13" style="18" customWidth="1"/>
    <col min="1291" max="1536" width="10.7109375" style="18"/>
    <col min="1537" max="1537" width="10.42578125" style="18" customWidth="1"/>
    <col min="1538" max="1538" width="14.85546875" style="18" customWidth="1"/>
    <col min="1539" max="1539" width="38.42578125" style="18" customWidth="1"/>
    <col min="1540" max="1540" width="12.42578125" style="18" customWidth="1"/>
    <col min="1541" max="1541" width="10.7109375" style="18" customWidth="1"/>
    <col min="1542" max="1542" width="8.28515625" style="18" customWidth="1"/>
    <col min="1543" max="1543" width="11.140625" style="18" bestFit="1" customWidth="1"/>
    <col min="1544" max="1544" width="9.85546875" style="18" bestFit="1" customWidth="1"/>
    <col min="1545" max="1545" width="9.7109375" style="18" customWidth="1"/>
    <col min="1546" max="1546" width="13" style="18" customWidth="1"/>
    <col min="1547" max="1792" width="10.7109375" style="18"/>
    <col min="1793" max="1793" width="10.42578125" style="18" customWidth="1"/>
    <col min="1794" max="1794" width="14.85546875" style="18" customWidth="1"/>
    <col min="1795" max="1795" width="38.42578125" style="18" customWidth="1"/>
    <col min="1796" max="1796" width="12.42578125" style="18" customWidth="1"/>
    <col min="1797" max="1797" width="10.7109375" style="18" customWidth="1"/>
    <col min="1798" max="1798" width="8.28515625" style="18" customWidth="1"/>
    <col min="1799" max="1799" width="11.140625" style="18" bestFit="1" customWidth="1"/>
    <col min="1800" max="1800" width="9.85546875" style="18" bestFit="1" customWidth="1"/>
    <col min="1801" max="1801" width="9.7109375" style="18" customWidth="1"/>
    <col min="1802" max="1802" width="13" style="18" customWidth="1"/>
    <col min="1803" max="2048" width="10.7109375" style="18"/>
    <col min="2049" max="2049" width="10.42578125" style="18" customWidth="1"/>
    <col min="2050" max="2050" width="14.85546875" style="18" customWidth="1"/>
    <col min="2051" max="2051" width="38.42578125" style="18" customWidth="1"/>
    <col min="2052" max="2052" width="12.42578125" style="18" customWidth="1"/>
    <col min="2053" max="2053" width="10.7109375" style="18" customWidth="1"/>
    <col min="2054" max="2054" width="8.28515625" style="18" customWidth="1"/>
    <col min="2055" max="2055" width="11.140625" style="18" bestFit="1" customWidth="1"/>
    <col min="2056" max="2056" width="9.85546875" style="18" bestFit="1" customWidth="1"/>
    <col min="2057" max="2057" width="9.7109375" style="18" customWidth="1"/>
    <col min="2058" max="2058" width="13" style="18" customWidth="1"/>
    <col min="2059" max="2304" width="10.7109375" style="18"/>
    <col min="2305" max="2305" width="10.42578125" style="18" customWidth="1"/>
    <col min="2306" max="2306" width="14.85546875" style="18" customWidth="1"/>
    <col min="2307" max="2307" width="38.42578125" style="18" customWidth="1"/>
    <col min="2308" max="2308" width="12.42578125" style="18" customWidth="1"/>
    <col min="2309" max="2309" width="10.7109375" style="18" customWidth="1"/>
    <col min="2310" max="2310" width="8.28515625" style="18" customWidth="1"/>
    <col min="2311" max="2311" width="11.140625" style="18" bestFit="1" customWidth="1"/>
    <col min="2312" max="2312" width="9.85546875" style="18" bestFit="1" customWidth="1"/>
    <col min="2313" max="2313" width="9.7109375" style="18" customWidth="1"/>
    <col min="2314" max="2314" width="13" style="18" customWidth="1"/>
    <col min="2315" max="2560" width="10.7109375" style="18"/>
    <col min="2561" max="2561" width="10.42578125" style="18" customWidth="1"/>
    <col min="2562" max="2562" width="14.85546875" style="18" customWidth="1"/>
    <col min="2563" max="2563" width="38.42578125" style="18" customWidth="1"/>
    <col min="2564" max="2564" width="12.42578125" style="18" customWidth="1"/>
    <col min="2565" max="2565" width="10.7109375" style="18" customWidth="1"/>
    <col min="2566" max="2566" width="8.28515625" style="18" customWidth="1"/>
    <col min="2567" max="2567" width="11.140625" style="18" bestFit="1" customWidth="1"/>
    <col min="2568" max="2568" width="9.85546875" style="18" bestFit="1" customWidth="1"/>
    <col min="2569" max="2569" width="9.7109375" style="18" customWidth="1"/>
    <col min="2570" max="2570" width="13" style="18" customWidth="1"/>
    <col min="2571" max="2816" width="10.7109375" style="18"/>
    <col min="2817" max="2817" width="10.42578125" style="18" customWidth="1"/>
    <col min="2818" max="2818" width="14.85546875" style="18" customWidth="1"/>
    <col min="2819" max="2819" width="38.42578125" style="18" customWidth="1"/>
    <col min="2820" max="2820" width="12.42578125" style="18" customWidth="1"/>
    <col min="2821" max="2821" width="10.7109375" style="18" customWidth="1"/>
    <col min="2822" max="2822" width="8.28515625" style="18" customWidth="1"/>
    <col min="2823" max="2823" width="11.140625" style="18" bestFit="1" customWidth="1"/>
    <col min="2824" max="2824" width="9.85546875" style="18" bestFit="1" customWidth="1"/>
    <col min="2825" max="2825" width="9.7109375" style="18" customWidth="1"/>
    <col min="2826" max="2826" width="13" style="18" customWidth="1"/>
    <col min="2827" max="3072" width="10.7109375" style="18"/>
    <col min="3073" max="3073" width="10.42578125" style="18" customWidth="1"/>
    <col min="3074" max="3074" width="14.85546875" style="18" customWidth="1"/>
    <col min="3075" max="3075" width="38.42578125" style="18" customWidth="1"/>
    <col min="3076" max="3076" width="12.42578125" style="18" customWidth="1"/>
    <col min="3077" max="3077" width="10.7109375" style="18" customWidth="1"/>
    <col min="3078" max="3078" width="8.28515625" style="18" customWidth="1"/>
    <col min="3079" max="3079" width="11.140625" style="18" bestFit="1" customWidth="1"/>
    <col min="3080" max="3080" width="9.85546875" style="18" bestFit="1" customWidth="1"/>
    <col min="3081" max="3081" width="9.7109375" style="18" customWidth="1"/>
    <col min="3082" max="3082" width="13" style="18" customWidth="1"/>
    <col min="3083" max="3328" width="10.7109375" style="18"/>
    <col min="3329" max="3329" width="10.42578125" style="18" customWidth="1"/>
    <col min="3330" max="3330" width="14.85546875" style="18" customWidth="1"/>
    <col min="3331" max="3331" width="38.42578125" style="18" customWidth="1"/>
    <col min="3332" max="3332" width="12.42578125" style="18" customWidth="1"/>
    <col min="3333" max="3333" width="10.7109375" style="18" customWidth="1"/>
    <col min="3334" max="3334" width="8.28515625" style="18" customWidth="1"/>
    <col min="3335" max="3335" width="11.140625" style="18" bestFit="1" customWidth="1"/>
    <col min="3336" max="3336" width="9.85546875" style="18" bestFit="1" customWidth="1"/>
    <col min="3337" max="3337" width="9.7109375" style="18" customWidth="1"/>
    <col min="3338" max="3338" width="13" style="18" customWidth="1"/>
    <col min="3339" max="3584" width="10.7109375" style="18"/>
    <col min="3585" max="3585" width="10.42578125" style="18" customWidth="1"/>
    <col min="3586" max="3586" width="14.85546875" style="18" customWidth="1"/>
    <col min="3587" max="3587" width="38.42578125" style="18" customWidth="1"/>
    <col min="3588" max="3588" width="12.42578125" style="18" customWidth="1"/>
    <col min="3589" max="3589" width="10.7109375" style="18" customWidth="1"/>
    <col min="3590" max="3590" width="8.28515625" style="18" customWidth="1"/>
    <col min="3591" max="3591" width="11.140625" style="18" bestFit="1" customWidth="1"/>
    <col min="3592" max="3592" width="9.85546875" style="18" bestFit="1" customWidth="1"/>
    <col min="3593" max="3593" width="9.7109375" style="18" customWidth="1"/>
    <col min="3594" max="3594" width="13" style="18" customWidth="1"/>
    <col min="3595" max="3840" width="10.7109375" style="18"/>
    <col min="3841" max="3841" width="10.42578125" style="18" customWidth="1"/>
    <col min="3842" max="3842" width="14.85546875" style="18" customWidth="1"/>
    <col min="3843" max="3843" width="38.42578125" style="18" customWidth="1"/>
    <col min="3844" max="3844" width="12.42578125" style="18" customWidth="1"/>
    <col min="3845" max="3845" width="10.7109375" style="18" customWidth="1"/>
    <col min="3846" max="3846" width="8.28515625" style="18" customWidth="1"/>
    <col min="3847" max="3847" width="11.140625" style="18" bestFit="1" customWidth="1"/>
    <col min="3848" max="3848" width="9.85546875" style="18" bestFit="1" customWidth="1"/>
    <col min="3849" max="3849" width="9.7109375" style="18" customWidth="1"/>
    <col min="3850" max="3850" width="13" style="18" customWidth="1"/>
    <col min="3851" max="4096" width="10.7109375" style="18"/>
    <col min="4097" max="4097" width="10.42578125" style="18" customWidth="1"/>
    <col min="4098" max="4098" width="14.85546875" style="18" customWidth="1"/>
    <col min="4099" max="4099" width="38.42578125" style="18" customWidth="1"/>
    <col min="4100" max="4100" width="12.42578125" style="18" customWidth="1"/>
    <col min="4101" max="4101" width="10.7109375" style="18" customWidth="1"/>
    <col min="4102" max="4102" width="8.28515625" style="18" customWidth="1"/>
    <col min="4103" max="4103" width="11.140625" style="18" bestFit="1" customWidth="1"/>
    <col min="4104" max="4104" width="9.85546875" style="18" bestFit="1" customWidth="1"/>
    <col min="4105" max="4105" width="9.7109375" style="18" customWidth="1"/>
    <col min="4106" max="4106" width="13" style="18" customWidth="1"/>
    <col min="4107" max="4352" width="10.7109375" style="18"/>
    <col min="4353" max="4353" width="10.42578125" style="18" customWidth="1"/>
    <col min="4354" max="4354" width="14.85546875" style="18" customWidth="1"/>
    <col min="4355" max="4355" width="38.42578125" style="18" customWidth="1"/>
    <col min="4356" max="4356" width="12.42578125" style="18" customWidth="1"/>
    <col min="4357" max="4357" width="10.7109375" style="18" customWidth="1"/>
    <col min="4358" max="4358" width="8.28515625" style="18" customWidth="1"/>
    <col min="4359" max="4359" width="11.140625" style="18" bestFit="1" customWidth="1"/>
    <col min="4360" max="4360" width="9.85546875" style="18" bestFit="1" customWidth="1"/>
    <col min="4361" max="4361" width="9.7109375" style="18" customWidth="1"/>
    <col min="4362" max="4362" width="13" style="18" customWidth="1"/>
    <col min="4363" max="4608" width="10.7109375" style="18"/>
    <col min="4609" max="4609" width="10.42578125" style="18" customWidth="1"/>
    <col min="4610" max="4610" width="14.85546875" style="18" customWidth="1"/>
    <col min="4611" max="4611" width="38.42578125" style="18" customWidth="1"/>
    <col min="4612" max="4612" width="12.42578125" style="18" customWidth="1"/>
    <col min="4613" max="4613" width="10.7109375" style="18" customWidth="1"/>
    <col min="4614" max="4614" width="8.28515625" style="18" customWidth="1"/>
    <col min="4615" max="4615" width="11.140625" style="18" bestFit="1" customWidth="1"/>
    <col min="4616" max="4616" width="9.85546875" style="18" bestFit="1" customWidth="1"/>
    <col min="4617" max="4617" width="9.7109375" style="18" customWidth="1"/>
    <col min="4618" max="4618" width="13" style="18" customWidth="1"/>
    <col min="4619" max="4864" width="10.7109375" style="18"/>
    <col min="4865" max="4865" width="10.42578125" style="18" customWidth="1"/>
    <col min="4866" max="4866" width="14.85546875" style="18" customWidth="1"/>
    <col min="4867" max="4867" width="38.42578125" style="18" customWidth="1"/>
    <col min="4868" max="4868" width="12.42578125" style="18" customWidth="1"/>
    <col min="4869" max="4869" width="10.7109375" style="18" customWidth="1"/>
    <col min="4870" max="4870" width="8.28515625" style="18" customWidth="1"/>
    <col min="4871" max="4871" width="11.140625" style="18" bestFit="1" customWidth="1"/>
    <col min="4872" max="4872" width="9.85546875" style="18" bestFit="1" customWidth="1"/>
    <col min="4873" max="4873" width="9.7109375" style="18" customWidth="1"/>
    <col min="4874" max="4874" width="13" style="18" customWidth="1"/>
    <col min="4875" max="5120" width="10.7109375" style="18"/>
    <col min="5121" max="5121" width="10.42578125" style="18" customWidth="1"/>
    <col min="5122" max="5122" width="14.85546875" style="18" customWidth="1"/>
    <col min="5123" max="5123" width="38.42578125" style="18" customWidth="1"/>
    <col min="5124" max="5124" width="12.42578125" style="18" customWidth="1"/>
    <col min="5125" max="5125" width="10.7109375" style="18" customWidth="1"/>
    <col min="5126" max="5126" width="8.28515625" style="18" customWidth="1"/>
    <col min="5127" max="5127" width="11.140625" style="18" bestFit="1" customWidth="1"/>
    <col min="5128" max="5128" width="9.85546875" style="18" bestFit="1" customWidth="1"/>
    <col min="5129" max="5129" width="9.7109375" style="18" customWidth="1"/>
    <col min="5130" max="5130" width="13" style="18" customWidth="1"/>
    <col min="5131" max="5376" width="10.7109375" style="18"/>
    <col min="5377" max="5377" width="10.42578125" style="18" customWidth="1"/>
    <col min="5378" max="5378" width="14.85546875" style="18" customWidth="1"/>
    <col min="5379" max="5379" width="38.42578125" style="18" customWidth="1"/>
    <col min="5380" max="5380" width="12.42578125" style="18" customWidth="1"/>
    <col min="5381" max="5381" width="10.7109375" style="18" customWidth="1"/>
    <col min="5382" max="5382" width="8.28515625" style="18" customWidth="1"/>
    <col min="5383" max="5383" width="11.140625" style="18" bestFit="1" customWidth="1"/>
    <col min="5384" max="5384" width="9.85546875" style="18" bestFit="1" customWidth="1"/>
    <col min="5385" max="5385" width="9.7109375" style="18" customWidth="1"/>
    <col min="5386" max="5386" width="13" style="18" customWidth="1"/>
    <col min="5387" max="5632" width="10.7109375" style="18"/>
    <col min="5633" max="5633" width="10.42578125" style="18" customWidth="1"/>
    <col min="5634" max="5634" width="14.85546875" style="18" customWidth="1"/>
    <col min="5635" max="5635" width="38.42578125" style="18" customWidth="1"/>
    <col min="5636" max="5636" width="12.42578125" style="18" customWidth="1"/>
    <col min="5637" max="5637" width="10.7109375" style="18" customWidth="1"/>
    <col min="5638" max="5638" width="8.28515625" style="18" customWidth="1"/>
    <col min="5639" max="5639" width="11.140625" style="18" bestFit="1" customWidth="1"/>
    <col min="5640" max="5640" width="9.85546875" style="18" bestFit="1" customWidth="1"/>
    <col min="5641" max="5641" width="9.7109375" style="18" customWidth="1"/>
    <col min="5642" max="5642" width="13" style="18" customWidth="1"/>
    <col min="5643" max="5888" width="10.7109375" style="18"/>
    <col min="5889" max="5889" width="10.42578125" style="18" customWidth="1"/>
    <col min="5890" max="5890" width="14.85546875" style="18" customWidth="1"/>
    <col min="5891" max="5891" width="38.42578125" style="18" customWidth="1"/>
    <col min="5892" max="5892" width="12.42578125" style="18" customWidth="1"/>
    <col min="5893" max="5893" width="10.7109375" style="18" customWidth="1"/>
    <col min="5894" max="5894" width="8.28515625" style="18" customWidth="1"/>
    <col min="5895" max="5895" width="11.140625" style="18" bestFit="1" customWidth="1"/>
    <col min="5896" max="5896" width="9.85546875" style="18" bestFit="1" customWidth="1"/>
    <col min="5897" max="5897" width="9.7109375" style="18" customWidth="1"/>
    <col min="5898" max="5898" width="13" style="18" customWidth="1"/>
    <col min="5899" max="6144" width="10.7109375" style="18"/>
    <col min="6145" max="6145" width="10.42578125" style="18" customWidth="1"/>
    <col min="6146" max="6146" width="14.85546875" style="18" customWidth="1"/>
    <col min="6147" max="6147" width="38.42578125" style="18" customWidth="1"/>
    <col min="6148" max="6148" width="12.42578125" style="18" customWidth="1"/>
    <col min="6149" max="6149" width="10.7109375" style="18" customWidth="1"/>
    <col min="6150" max="6150" width="8.28515625" style="18" customWidth="1"/>
    <col min="6151" max="6151" width="11.140625" style="18" bestFit="1" customWidth="1"/>
    <col min="6152" max="6152" width="9.85546875" style="18" bestFit="1" customWidth="1"/>
    <col min="6153" max="6153" width="9.7109375" style="18" customWidth="1"/>
    <col min="6154" max="6154" width="13" style="18" customWidth="1"/>
    <col min="6155" max="6400" width="10.7109375" style="18"/>
    <col min="6401" max="6401" width="10.42578125" style="18" customWidth="1"/>
    <col min="6402" max="6402" width="14.85546875" style="18" customWidth="1"/>
    <col min="6403" max="6403" width="38.42578125" style="18" customWidth="1"/>
    <col min="6404" max="6404" width="12.42578125" style="18" customWidth="1"/>
    <col min="6405" max="6405" width="10.7109375" style="18" customWidth="1"/>
    <col min="6406" max="6406" width="8.28515625" style="18" customWidth="1"/>
    <col min="6407" max="6407" width="11.140625" style="18" bestFit="1" customWidth="1"/>
    <col min="6408" max="6408" width="9.85546875" style="18" bestFit="1" customWidth="1"/>
    <col min="6409" max="6409" width="9.7109375" style="18" customWidth="1"/>
    <col min="6410" max="6410" width="13" style="18" customWidth="1"/>
    <col min="6411" max="6656" width="10.7109375" style="18"/>
    <col min="6657" max="6657" width="10.42578125" style="18" customWidth="1"/>
    <col min="6658" max="6658" width="14.85546875" style="18" customWidth="1"/>
    <col min="6659" max="6659" width="38.42578125" style="18" customWidth="1"/>
    <col min="6660" max="6660" width="12.42578125" style="18" customWidth="1"/>
    <col min="6661" max="6661" width="10.7109375" style="18" customWidth="1"/>
    <col min="6662" max="6662" width="8.28515625" style="18" customWidth="1"/>
    <col min="6663" max="6663" width="11.140625" style="18" bestFit="1" customWidth="1"/>
    <col min="6664" max="6664" width="9.85546875" style="18" bestFit="1" customWidth="1"/>
    <col min="6665" max="6665" width="9.7109375" style="18" customWidth="1"/>
    <col min="6666" max="6666" width="13" style="18" customWidth="1"/>
    <col min="6667" max="6912" width="10.7109375" style="18"/>
    <col min="6913" max="6913" width="10.42578125" style="18" customWidth="1"/>
    <col min="6914" max="6914" width="14.85546875" style="18" customWidth="1"/>
    <col min="6915" max="6915" width="38.42578125" style="18" customWidth="1"/>
    <col min="6916" max="6916" width="12.42578125" style="18" customWidth="1"/>
    <col min="6917" max="6917" width="10.7109375" style="18" customWidth="1"/>
    <col min="6918" max="6918" width="8.28515625" style="18" customWidth="1"/>
    <col min="6919" max="6919" width="11.140625" style="18" bestFit="1" customWidth="1"/>
    <col min="6920" max="6920" width="9.85546875" style="18" bestFit="1" customWidth="1"/>
    <col min="6921" max="6921" width="9.7109375" style="18" customWidth="1"/>
    <col min="6922" max="6922" width="13" style="18" customWidth="1"/>
    <col min="6923" max="7168" width="10.7109375" style="18"/>
    <col min="7169" max="7169" width="10.42578125" style="18" customWidth="1"/>
    <col min="7170" max="7170" width="14.85546875" style="18" customWidth="1"/>
    <col min="7171" max="7171" width="38.42578125" style="18" customWidth="1"/>
    <col min="7172" max="7172" width="12.42578125" style="18" customWidth="1"/>
    <col min="7173" max="7173" width="10.7109375" style="18" customWidth="1"/>
    <col min="7174" max="7174" width="8.28515625" style="18" customWidth="1"/>
    <col min="7175" max="7175" width="11.140625" style="18" bestFit="1" customWidth="1"/>
    <col min="7176" max="7176" width="9.85546875" style="18" bestFit="1" customWidth="1"/>
    <col min="7177" max="7177" width="9.7109375" style="18" customWidth="1"/>
    <col min="7178" max="7178" width="13" style="18" customWidth="1"/>
    <col min="7179" max="7424" width="10.7109375" style="18"/>
    <col min="7425" max="7425" width="10.42578125" style="18" customWidth="1"/>
    <col min="7426" max="7426" width="14.85546875" style="18" customWidth="1"/>
    <col min="7427" max="7427" width="38.42578125" style="18" customWidth="1"/>
    <col min="7428" max="7428" width="12.42578125" style="18" customWidth="1"/>
    <col min="7429" max="7429" width="10.7109375" style="18" customWidth="1"/>
    <col min="7430" max="7430" width="8.28515625" style="18" customWidth="1"/>
    <col min="7431" max="7431" width="11.140625" style="18" bestFit="1" customWidth="1"/>
    <col min="7432" max="7432" width="9.85546875" style="18" bestFit="1" customWidth="1"/>
    <col min="7433" max="7433" width="9.7109375" style="18" customWidth="1"/>
    <col min="7434" max="7434" width="13" style="18" customWidth="1"/>
    <col min="7435" max="7680" width="10.7109375" style="18"/>
    <col min="7681" max="7681" width="10.42578125" style="18" customWidth="1"/>
    <col min="7682" max="7682" width="14.85546875" style="18" customWidth="1"/>
    <col min="7683" max="7683" width="38.42578125" style="18" customWidth="1"/>
    <col min="7684" max="7684" width="12.42578125" style="18" customWidth="1"/>
    <col min="7685" max="7685" width="10.7109375" style="18" customWidth="1"/>
    <col min="7686" max="7686" width="8.28515625" style="18" customWidth="1"/>
    <col min="7687" max="7687" width="11.140625" style="18" bestFit="1" customWidth="1"/>
    <col min="7688" max="7688" width="9.85546875" style="18" bestFit="1" customWidth="1"/>
    <col min="7689" max="7689" width="9.7109375" style="18" customWidth="1"/>
    <col min="7690" max="7690" width="13" style="18" customWidth="1"/>
    <col min="7691" max="7936" width="10.7109375" style="18"/>
    <col min="7937" max="7937" width="10.42578125" style="18" customWidth="1"/>
    <col min="7938" max="7938" width="14.85546875" style="18" customWidth="1"/>
    <col min="7939" max="7939" width="38.42578125" style="18" customWidth="1"/>
    <col min="7940" max="7940" width="12.42578125" style="18" customWidth="1"/>
    <col min="7941" max="7941" width="10.7109375" style="18" customWidth="1"/>
    <col min="7942" max="7942" width="8.28515625" style="18" customWidth="1"/>
    <col min="7943" max="7943" width="11.140625" style="18" bestFit="1" customWidth="1"/>
    <col min="7944" max="7944" width="9.85546875" style="18" bestFit="1" customWidth="1"/>
    <col min="7945" max="7945" width="9.7109375" style="18" customWidth="1"/>
    <col min="7946" max="7946" width="13" style="18" customWidth="1"/>
    <col min="7947" max="8192" width="10.7109375" style="18"/>
    <col min="8193" max="8193" width="10.42578125" style="18" customWidth="1"/>
    <col min="8194" max="8194" width="14.85546875" style="18" customWidth="1"/>
    <col min="8195" max="8195" width="38.42578125" style="18" customWidth="1"/>
    <col min="8196" max="8196" width="12.42578125" style="18" customWidth="1"/>
    <col min="8197" max="8197" width="10.7109375" style="18" customWidth="1"/>
    <col min="8198" max="8198" width="8.28515625" style="18" customWidth="1"/>
    <col min="8199" max="8199" width="11.140625" style="18" bestFit="1" customWidth="1"/>
    <col min="8200" max="8200" width="9.85546875" style="18" bestFit="1" customWidth="1"/>
    <col min="8201" max="8201" width="9.7109375" style="18" customWidth="1"/>
    <col min="8202" max="8202" width="13" style="18" customWidth="1"/>
    <col min="8203" max="8448" width="10.7109375" style="18"/>
    <col min="8449" max="8449" width="10.42578125" style="18" customWidth="1"/>
    <col min="8450" max="8450" width="14.85546875" style="18" customWidth="1"/>
    <col min="8451" max="8451" width="38.42578125" style="18" customWidth="1"/>
    <col min="8452" max="8452" width="12.42578125" style="18" customWidth="1"/>
    <col min="8453" max="8453" width="10.7109375" style="18" customWidth="1"/>
    <col min="8454" max="8454" width="8.28515625" style="18" customWidth="1"/>
    <col min="8455" max="8455" width="11.140625" style="18" bestFit="1" customWidth="1"/>
    <col min="8456" max="8456" width="9.85546875" style="18" bestFit="1" customWidth="1"/>
    <col min="8457" max="8457" width="9.7109375" style="18" customWidth="1"/>
    <col min="8458" max="8458" width="13" style="18" customWidth="1"/>
    <col min="8459" max="8704" width="10.7109375" style="18"/>
    <col min="8705" max="8705" width="10.42578125" style="18" customWidth="1"/>
    <col min="8706" max="8706" width="14.85546875" style="18" customWidth="1"/>
    <col min="8707" max="8707" width="38.42578125" style="18" customWidth="1"/>
    <col min="8708" max="8708" width="12.42578125" style="18" customWidth="1"/>
    <col min="8709" max="8709" width="10.7109375" style="18" customWidth="1"/>
    <col min="8710" max="8710" width="8.28515625" style="18" customWidth="1"/>
    <col min="8711" max="8711" width="11.140625" style="18" bestFit="1" customWidth="1"/>
    <col min="8712" max="8712" width="9.85546875" style="18" bestFit="1" customWidth="1"/>
    <col min="8713" max="8713" width="9.7109375" style="18" customWidth="1"/>
    <col min="8714" max="8714" width="13" style="18" customWidth="1"/>
    <col min="8715" max="8960" width="10.7109375" style="18"/>
    <col min="8961" max="8961" width="10.42578125" style="18" customWidth="1"/>
    <col min="8962" max="8962" width="14.85546875" style="18" customWidth="1"/>
    <col min="8963" max="8963" width="38.42578125" style="18" customWidth="1"/>
    <col min="8964" max="8964" width="12.42578125" style="18" customWidth="1"/>
    <col min="8965" max="8965" width="10.7109375" style="18" customWidth="1"/>
    <col min="8966" max="8966" width="8.28515625" style="18" customWidth="1"/>
    <col min="8967" max="8967" width="11.140625" style="18" bestFit="1" customWidth="1"/>
    <col min="8968" max="8968" width="9.85546875" style="18" bestFit="1" customWidth="1"/>
    <col min="8969" max="8969" width="9.7109375" style="18" customWidth="1"/>
    <col min="8970" max="8970" width="13" style="18" customWidth="1"/>
    <col min="8971" max="9216" width="10.7109375" style="18"/>
    <col min="9217" max="9217" width="10.42578125" style="18" customWidth="1"/>
    <col min="9218" max="9218" width="14.85546875" style="18" customWidth="1"/>
    <col min="9219" max="9219" width="38.42578125" style="18" customWidth="1"/>
    <col min="9220" max="9220" width="12.42578125" style="18" customWidth="1"/>
    <col min="9221" max="9221" width="10.7109375" style="18" customWidth="1"/>
    <col min="9222" max="9222" width="8.28515625" style="18" customWidth="1"/>
    <col min="9223" max="9223" width="11.140625" style="18" bestFit="1" customWidth="1"/>
    <col min="9224" max="9224" width="9.85546875" style="18" bestFit="1" customWidth="1"/>
    <col min="9225" max="9225" width="9.7109375" style="18" customWidth="1"/>
    <col min="9226" max="9226" width="13" style="18" customWidth="1"/>
    <col min="9227" max="9472" width="10.7109375" style="18"/>
    <col min="9473" max="9473" width="10.42578125" style="18" customWidth="1"/>
    <col min="9474" max="9474" width="14.85546875" style="18" customWidth="1"/>
    <col min="9475" max="9475" width="38.42578125" style="18" customWidth="1"/>
    <col min="9476" max="9476" width="12.42578125" style="18" customWidth="1"/>
    <col min="9477" max="9477" width="10.7109375" style="18" customWidth="1"/>
    <col min="9478" max="9478" width="8.28515625" style="18" customWidth="1"/>
    <col min="9479" max="9479" width="11.140625" style="18" bestFit="1" customWidth="1"/>
    <col min="9480" max="9480" width="9.85546875" style="18" bestFit="1" customWidth="1"/>
    <col min="9481" max="9481" width="9.7109375" style="18" customWidth="1"/>
    <col min="9482" max="9482" width="13" style="18" customWidth="1"/>
    <col min="9483" max="9728" width="10.7109375" style="18"/>
    <col min="9729" max="9729" width="10.42578125" style="18" customWidth="1"/>
    <col min="9730" max="9730" width="14.85546875" style="18" customWidth="1"/>
    <col min="9731" max="9731" width="38.42578125" style="18" customWidth="1"/>
    <col min="9732" max="9732" width="12.42578125" style="18" customWidth="1"/>
    <col min="9733" max="9733" width="10.7109375" style="18" customWidth="1"/>
    <col min="9734" max="9734" width="8.28515625" style="18" customWidth="1"/>
    <col min="9735" max="9735" width="11.140625" style="18" bestFit="1" customWidth="1"/>
    <col min="9736" max="9736" width="9.85546875" style="18" bestFit="1" customWidth="1"/>
    <col min="9737" max="9737" width="9.7109375" style="18" customWidth="1"/>
    <col min="9738" max="9738" width="13" style="18" customWidth="1"/>
    <col min="9739" max="9984" width="10.7109375" style="18"/>
    <col min="9985" max="9985" width="10.42578125" style="18" customWidth="1"/>
    <col min="9986" max="9986" width="14.85546875" style="18" customWidth="1"/>
    <col min="9987" max="9987" width="38.42578125" style="18" customWidth="1"/>
    <col min="9988" max="9988" width="12.42578125" style="18" customWidth="1"/>
    <col min="9989" max="9989" width="10.7109375" style="18" customWidth="1"/>
    <col min="9990" max="9990" width="8.28515625" style="18" customWidth="1"/>
    <col min="9991" max="9991" width="11.140625" style="18" bestFit="1" customWidth="1"/>
    <col min="9992" max="9992" width="9.85546875" style="18" bestFit="1" customWidth="1"/>
    <col min="9993" max="9993" width="9.7109375" style="18" customWidth="1"/>
    <col min="9994" max="9994" width="13" style="18" customWidth="1"/>
    <col min="9995" max="10240" width="10.7109375" style="18"/>
    <col min="10241" max="10241" width="10.42578125" style="18" customWidth="1"/>
    <col min="10242" max="10242" width="14.85546875" style="18" customWidth="1"/>
    <col min="10243" max="10243" width="38.42578125" style="18" customWidth="1"/>
    <col min="10244" max="10244" width="12.42578125" style="18" customWidth="1"/>
    <col min="10245" max="10245" width="10.7109375" style="18" customWidth="1"/>
    <col min="10246" max="10246" width="8.28515625" style="18" customWidth="1"/>
    <col min="10247" max="10247" width="11.140625" style="18" bestFit="1" customWidth="1"/>
    <col min="10248" max="10248" width="9.85546875" style="18" bestFit="1" customWidth="1"/>
    <col min="10249" max="10249" width="9.7109375" style="18" customWidth="1"/>
    <col min="10250" max="10250" width="13" style="18" customWidth="1"/>
    <col min="10251" max="10496" width="10.7109375" style="18"/>
    <col min="10497" max="10497" width="10.42578125" style="18" customWidth="1"/>
    <col min="10498" max="10498" width="14.85546875" style="18" customWidth="1"/>
    <col min="10499" max="10499" width="38.42578125" style="18" customWidth="1"/>
    <col min="10500" max="10500" width="12.42578125" style="18" customWidth="1"/>
    <col min="10501" max="10501" width="10.7109375" style="18" customWidth="1"/>
    <col min="10502" max="10502" width="8.28515625" style="18" customWidth="1"/>
    <col min="10503" max="10503" width="11.140625" style="18" bestFit="1" customWidth="1"/>
    <col min="10504" max="10504" width="9.85546875" style="18" bestFit="1" customWidth="1"/>
    <col min="10505" max="10505" width="9.7109375" style="18" customWidth="1"/>
    <col min="10506" max="10506" width="13" style="18" customWidth="1"/>
    <col min="10507" max="10752" width="10.7109375" style="18"/>
    <col min="10753" max="10753" width="10.42578125" style="18" customWidth="1"/>
    <col min="10754" max="10754" width="14.85546875" style="18" customWidth="1"/>
    <col min="10755" max="10755" width="38.42578125" style="18" customWidth="1"/>
    <col min="10756" max="10756" width="12.42578125" style="18" customWidth="1"/>
    <col min="10757" max="10757" width="10.7109375" style="18" customWidth="1"/>
    <col min="10758" max="10758" width="8.28515625" style="18" customWidth="1"/>
    <col min="10759" max="10759" width="11.140625" style="18" bestFit="1" customWidth="1"/>
    <col min="10760" max="10760" width="9.85546875" style="18" bestFit="1" customWidth="1"/>
    <col min="10761" max="10761" width="9.7109375" style="18" customWidth="1"/>
    <col min="10762" max="10762" width="13" style="18" customWidth="1"/>
    <col min="10763" max="11008" width="10.7109375" style="18"/>
    <col min="11009" max="11009" width="10.42578125" style="18" customWidth="1"/>
    <col min="11010" max="11010" width="14.85546875" style="18" customWidth="1"/>
    <col min="11011" max="11011" width="38.42578125" style="18" customWidth="1"/>
    <col min="11012" max="11012" width="12.42578125" style="18" customWidth="1"/>
    <col min="11013" max="11013" width="10.7109375" style="18" customWidth="1"/>
    <col min="11014" max="11014" width="8.28515625" style="18" customWidth="1"/>
    <col min="11015" max="11015" width="11.140625" style="18" bestFit="1" customWidth="1"/>
    <col min="11016" max="11016" width="9.85546875" style="18" bestFit="1" customWidth="1"/>
    <col min="11017" max="11017" width="9.7109375" style="18" customWidth="1"/>
    <col min="11018" max="11018" width="13" style="18" customWidth="1"/>
    <col min="11019" max="11264" width="10.7109375" style="18"/>
    <col min="11265" max="11265" width="10.42578125" style="18" customWidth="1"/>
    <col min="11266" max="11266" width="14.85546875" style="18" customWidth="1"/>
    <col min="11267" max="11267" width="38.42578125" style="18" customWidth="1"/>
    <col min="11268" max="11268" width="12.42578125" style="18" customWidth="1"/>
    <col min="11269" max="11269" width="10.7109375" style="18" customWidth="1"/>
    <col min="11270" max="11270" width="8.28515625" style="18" customWidth="1"/>
    <col min="11271" max="11271" width="11.140625" style="18" bestFit="1" customWidth="1"/>
    <col min="11272" max="11272" width="9.85546875" style="18" bestFit="1" customWidth="1"/>
    <col min="11273" max="11273" width="9.7109375" style="18" customWidth="1"/>
    <col min="11274" max="11274" width="13" style="18" customWidth="1"/>
    <col min="11275" max="11520" width="10.7109375" style="18"/>
    <col min="11521" max="11521" width="10.42578125" style="18" customWidth="1"/>
    <col min="11522" max="11522" width="14.85546875" style="18" customWidth="1"/>
    <col min="11523" max="11523" width="38.42578125" style="18" customWidth="1"/>
    <col min="11524" max="11524" width="12.42578125" style="18" customWidth="1"/>
    <col min="11525" max="11525" width="10.7109375" style="18" customWidth="1"/>
    <col min="11526" max="11526" width="8.28515625" style="18" customWidth="1"/>
    <col min="11527" max="11527" width="11.140625" style="18" bestFit="1" customWidth="1"/>
    <col min="11528" max="11528" width="9.85546875" style="18" bestFit="1" customWidth="1"/>
    <col min="11529" max="11529" width="9.7109375" style="18" customWidth="1"/>
    <col min="11530" max="11530" width="13" style="18" customWidth="1"/>
    <col min="11531" max="11776" width="10.7109375" style="18"/>
    <col min="11777" max="11777" width="10.42578125" style="18" customWidth="1"/>
    <col min="11778" max="11778" width="14.85546875" style="18" customWidth="1"/>
    <col min="11779" max="11779" width="38.42578125" style="18" customWidth="1"/>
    <col min="11780" max="11780" width="12.42578125" style="18" customWidth="1"/>
    <col min="11781" max="11781" width="10.7109375" style="18" customWidth="1"/>
    <col min="11782" max="11782" width="8.28515625" style="18" customWidth="1"/>
    <col min="11783" max="11783" width="11.140625" style="18" bestFit="1" customWidth="1"/>
    <col min="11784" max="11784" width="9.85546875" style="18" bestFit="1" customWidth="1"/>
    <col min="11785" max="11785" width="9.7109375" style="18" customWidth="1"/>
    <col min="11786" max="11786" width="13" style="18" customWidth="1"/>
    <col min="11787" max="12032" width="10.7109375" style="18"/>
    <col min="12033" max="12033" width="10.42578125" style="18" customWidth="1"/>
    <col min="12034" max="12034" width="14.85546875" style="18" customWidth="1"/>
    <col min="12035" max="12035" width="38.42578125" style="18" customWidth="1"/>
    <col min="12036" max="12036" width="12.42578125" style="18" customWidth="1"/>
    <col min="12037" max="12037" width="10.7109375" style="18" customWidth="1"/>
    <col min="12038" max="12038" width="8.28515625" style="18" customWidth="1"/>
    <col min="12039" max="12039" width="11.140625" style="18" bestFit="1" customWidth="1"/>
    <col min="12040" max="12040" width="9.85546875" style="18" bestFit="1" customWidth="1"/>
    <col min="12041" max="12041" width="9.7109375" style="18" customWidth="1"/>
    <col min="12042" max="12042" width="13" style="18" customWidth="1"/>
    <col min="12043" max="12288" width="10.7109375" style="18"/>
    <col min="12289" max="12289" width="10.42578125" style="18" customWidth="1"/>
    <col min="12290" max="12290" width="14.85546875" style="18" customWidth="1"/>
    <col min="12291" max="12291" width="38.42578125" style="18" customWidth="1"/>
    <col min="12292" max="12292" width="12.42578125" style="18" customWidth="1"/>
    <col min="12293" max="12293" width="10.7109375" style="18" customWidth="1"/>
    <col min="12294" max="12294" width="8.28515625" style="18" customWidth="1"/>
    <col min="12295" max="12295" width="11.140625" style="18" bestFit="1" customWidth="1"/>
    <col min="12296" max="12296" width="9.85546875" style="18" bestFit="1" customWidth="1"/>
    <col min="12297" max="12297" width="9.7109375" style="18" customWidth="1"/>
    <col min="12298" max="12298" width="13" style="18" customWidth="1"/>
    <col min="12299" max="12544" width="10.7109375" style="18"/>
    <col min="12545" max="12545" width="10.42578125" style="18" customWidth="1"/>
    <col min="12546" max="12546" width="14.85546875" style="18" customWidth="1"/>
    <col min="12547" max="12547" width="38.42578125" style="18" customWidth="1"/>
    <col min="12548" max="12548" width="12.42578125" style="18" customWidth="1"/>
    <col min="12549" max="12549" width="10.7109375" style="18" customWidth="1"/>
    <col min="12550" max="12550" width="8.28515625" style="18" customWidth="1"/>
    <col min="12551" max="12551" width="11.140625" style="18" bestFit="1" customWidth="1"/>
    <col min="12552" max="12552" width="9.85546875" style="18" bestFit="1" customWidth="1"/>
    <col min="12553" max="12553" width="9.7109375" style="18" customWidth="1"/>
    <col min="12554" max="12554" width="13" style="18" customWidth="1"/>
    <col min="12555" max="12800" width="10.7109375" style="18"/>
    <col min="12801" max="12801" width="10.42578125" style="18" customWidth="1"/>
    <col min="12802" max="12802" width="14.85546875" style="18" customWidth="1"/>
    <col min="12803" max="12803" width="38.42578125" style="18" customWidth="1"/>
    <col min="12804" max="12804" width="12.42578125" style="18" customWidth="1"/>
    <col min="12805" max="12805" width="10.7109375" style="18" customWidth="1"/>
    <col min="12806" max="12806" width="8.28515625" style="18" customWidth="1"/>
    <col min="12807" max="12807" width="11.140625" style="18" bestFit="1" customWidth="1"/>
    <col min="12808" max="12808" width="9.85546875" style="18" bestFit="1" customWidth="1"/>
    <col min="12809" max="12809" width="9.7109375" style="18" customWidth="1"/>
    <col min="12810" max="12810" width="13" style="18" customWidth="1"/>
    <col min="12811" max="13056" width="10.7109375" style="18"/>
    <col min="13057" max="13057" width="10.42578125" style="18" customWidth="1"/>
    <col min="13058" max="13058" width="14.85546875" style="18" customWidth="1"/>
    <col min="13059" max="13059" width="38.42578125" style="18" customWidth="1"/>
    <col min="13060" max="13060" width="12.42578125" style="18" customWidth="1"/>
    <col min="13061" max="13061" width="10.7109375" style="18" customWidth="1"/>
    <col min="13062" max="13062" width="8.28515625" style="18" customWidth="1"/>
    <col min="13063" max="13063" width="11.140625" style="18" bestFit="1" customWidth="1"/>
    <col min="13064" max="13064" width="9.85546875" style="18" bestFit="1" customWidth="1"/>
    <col min="13065" max="13065" width="9.7109375" style="18" customWidth="1"/>
    <col min="13066" max="13066" width="13" style="18" customWidth="1"/>
    <col min="13067" max="13312" width="10.7109375" style="18"/>
    <col min="13313" max="13313" width="10.42578125" style="18" customWidth="1"/>
    <col min="13314" max="13314" width="14.85546875" style="18" customWidth="1"/>
    <col min="13315" max="13315" width="38.42578125" style="18" customWidth="1"/>
    <col min="13316" max="13316" width="12.42578125" style="18" customWidth="1"/>
    <col min="13317" max="13317" width="10.7109375" style="18" customWidth="1"/>
    <col min="13318" max="13318" width="8.28515625" style="18" customWidth="1"/>
    <col min="13319" max="13319" width="11.140625" style="18" bestFit="1" customWidth="1"/>
    <col min="13320" max="13320" width="9.85546875" style="18" bestFit="1" customWidth="1"/>
    <col min="13321" max="13321" width="9.7109375" style="18" customWidth="1"/>
    <col min="13322" max="13322" width="13" style="18" customWidth="1"/>
    <col min="13323" max="13568" width="10.7109375" style="18"/>
    <col min="13569" max="13569" width="10.42578125" style="18" customWidth="1"/>
    <col min="13570" max="13570" width="14.85546875" style="18" customWidth="1"/>
    <col min="13571" max="13571" width="38.42578125" style="18" customWidth="1"/>
    <col min="13572" max="13572" width="12.42578125" style="18" customWidth="1"/>
    <col min="13573" max="13573" width="10.7109375" style="18" customWidth="1"/>
    <col min="13574" max="13574" width="8.28515625" style="18" customWidth="1"/>
    <col min="13575" max="13575" width="11.140625" style="18" bestFit="1" customWidth="1"/>
    <col min="13576" max="13576" width="9.85546875" style="18" bestFit="1" customWidth="1"/>
    <col min="13577" max="13577" width="9.7109375" style="18" customWidth="1"/>
    <col min="13578" max="13578" width="13" style="18" customWidth="1"/>
    <col min="13579" max="13824" width="10.7109375" style="18"/>
    <col min="13825" max="13825" width="10.42578125" style="18" customWidth="1"/>
    <col min="13826" max="13826" width="14.85546875" style="18" customWidth="1"/>
    <col min="13827" max="13827" width="38.42578125" style="18" customWidth="1"/>
    <col min="13828" max="13828" width="12.42578125" style="18" customWidth="1"/>
    <col min="13829" max="13829" width="10.7109375" style="18" customWidth="1"/>
    <col min="13830" max="13830" width="8.28515625" style="18" customWidth="1"/>
    <col min="13831" max="13831" width="11.140625" style="18" bestFit="1" customWidth="1"/>
    <col min="13832" max="13832" width="9.85546875" style="18" bestFit="1" customWidth="1"/>
    <col min="13833" max="13833" width="9.7109375" style="18" customWidth="1"/>
    <col min="13834" max="13834" width="13" style="18" customWidth="1"/>
    <col min="13835" max="14080" width="10.7109375" style="18"/>
    <col min="14081" max="14081" width="10.42578125" style="18" customWidth="1"/>
    <col min="14082" max="14082" width="14.85546875" style="18" customWidth="1"/>
    <col min="14083" max="14083" width="38.42578125" style="18" customWidth="1"/>
    <col min="14084" max="14084" width="12.42578125" style="18" customWidth="1"/>
    <col min="14085" max="14085" width="10.7109375" style="18" customWidth="1"/>
    <col min="14086" max="14086" width="8.28515625" style="18" customWidth="1"/>
    <col min="14087" max="14087" width="11.140625" style="18" bestFit="1" customWidth="1"/>
    <col min="14088" max="14088" width="9.85546875" style="18" bestFit="1" customWidth="1"/>
    <col min="14089" max="14089" width="9.7109375" style="18" customWidth="1"/>
    <col min="14090" max="14090" width="13" style="18" customWidth="1"/>
    <col min="14091" max="14336" width="10.7109375" style="18"/>
    <col min="14337" max="14337" width="10.42578125" style="18" customWidth="1"/>
    <col min="14338" max="14338" width="14.85546875" style="18" customWidth="1"/>
    <col min="14339" max="14339" width="38.42578125" style="18" customWidth="1"/>
    <col min="14340" max="14340" width="12.42578125" style="18" customWidth="1"/>
    <col min="14341" max="14341" width="10.7109375" style="18" customWidth="1"/>
    <col min="14342" max="14342" width="8.28515625" style="18" customWidth="1"/>
    <col min="14343" max="14343" width="11.140625" style="18" bestFit="1" customWidth="1"/>
    <col min="14344" max="14344" width="9.85546875" style="18" bestFit="1" customWidth="1"/>
    <col min="14345" max="14345" width="9.7109375" style="18" customWidth="1"/>
    <col min="14346" max="14346" width="13" style="18" customWidth="1"/>
    <col min="14347" max="14592" width="10.7109375" style="18"/>
    <col min="14593" max="14593" width="10.42578125" style="18" customWidth="1"/>
    <col min="14594" max="14594" width="14.85546875" style="18" customWidth="1"/>
    <col min="14595" max="14595" width="38.42578125" style="18" customWidth="1"/>
    <col min="14596" max="14596" width="12.42578125" style="18" customWidth="1"/>
    <col min="14597" max="14597" width="10.7109375" style="18" customWidth="1"/>
    <col min="14598" max="14598" width="8.28515625" style="18" customWidth="1"/>
    <col min="14599" max="14599" width="11.140625" style="18" bestFit="1" customWidth="1"/>
    <col min="14600" max="14600" width="9.85546875" style="18" bestFit="1" customWidth="1"/>
    <col min="14601" max="14601" width="9.7109375" style="18" customWidth="1"/>
    <col min="14602" max="14602" width="13" style="18" customWidth="1"/>
    <col min="14603" max="14848" width="10.7109375" style="18"/>
    <col min="14849" max="14849" width="10.42578125" style="18" customWidth="1"/>
    <col min="14850" max="14850" width="14.85546875" style="18" customWidth="1"/>
    <col min="14851" max="14851" width="38.42578125" style="18" customWidth="1"/>
    <col min="14852" max="14852" width="12.42578125" style="18" customWidth="1"/>
    <col min="14853" max="14853" width="10.7109375" style="18" customWidth="1"/>
    <col min="14854" max="14854" width="8.28515625" style="18" customWidth="1"/>
    <col min="14855" max="14855" width="11.140625" style="18" bestFit="1" customWidth="1"/>
    <col min="14856" max="14856" width="9.85546875" style="18" bestFit="1" customWidth="1"/>
    <col min="14857" max="14857" width="9.7109375" style="18" customWidth="1"/>
    <col min="14858" max="14858" width="13" style="18" customWidth="1"/>
    <col min="14859" max="15104" width="10.7109375" style="18"/>
    <col min="15105" max="15105" width="10.42578125" style="18" customWidth="1"/>
    <col min="15106" max="15106" width="14.85546875" style="18" customWidth="1"/>
    <col min="15107" max="15107" width="38.42578125" style="18" customWidth="1"/>
    <col min="15108" max="15108" width="12.42578125" style="18" customWidth="1"/>
    <col min="15109" max="15109" width="10.7109375" style="18" customWidth="1"/>
    <col min="15110" max="15110" width="8.28515625" style="18" customWidth="1"/>
    <col min="15111" max="15111" width="11.140625" style="18" bestFit="1" customWidth="1"/>
    <col min="15112" max="15112" width="9.85546875" style="18" bestFit="1" customWidth="1"/>
    <col min="15113" max="15113" width="9.7109375" style="18" customWidth="1"/>
    <col min="15114" max="15114" width="13" style="18" customWidth="1"/>
    <col min="15115" max="15360" width="10.7109375" style="18"/>
    <col min="15361" max="15361" width="10.42578125" style="18" customWidth="1"/>
    <col min="15362" max="15362" width="14.85546875" style="18" customWidth="1"/>
    <col min="15363" max="15363" width="38.42578125" style="18" customWidth="1"/>
    <col min="15364" max="15364" width="12.42578125" style="18" customWidth="1"/>
    <col min="15365" max="15365" width="10.7109375" style="18" customWidth="1"/>
    <col min="15366" max="15366" width="8.28515625" style="18" customWidth="1"/>
    <col min="15367" max="15367" width="11.140625" style="18" bestFit="1" customWidth="1"/>
    <col min="15368" max="15368" width="9.85546875" style="18" bestFit="1" customWidth="1"/>
    <col min="15369" max="15369" width="9.7109375" style="18" customWidth="1"/>
    <col min="15370" max="15370" width="13" style="18" customWidth="1"/>
    <col min="15371" max="15616" width="10.7109375" style="18"/>
    <col min="15617" max="15617" width="10.42578125" style="18" customWidth="1"/>
    <col min="15618" max="15618" width="14.85546875" style="18" customWidth="1"/>
    <col min="15619" max="15619" width="38.42578125" style="18" customWidth="1"/>
    <col min="15620" max="15620" width="12.42578125" style="18" customWidth="1"/>
    <col min="15621" max="15621" width="10.7109375" style="18" customWidth="1"/>
    <col min="15622" max="15622" width="8.28515625" style="18" customWidth="1"/>
    <col min="15623" max="15623" width="11.140625" style="18" bestFit="1" customWidth="1"/>
    <col min="15624" max="15624" width="9.85546875" style="18" bestFit="1" customWidth="1"/>
    <col min="15625" max="15625" width="9.7109375" style="18" customWidth="1"/>
    <col min="15626" max="15626" width="13" style="18" customWidth="1"/>
    <col min="15627" max="15872" width="10.7109375" style="18"/>
    <col min="15873" max="15873" width="10.42578125" style="18" customWidth="1"/>
    <col min="15874" max="15874" width="14.85546875" style="18" customWidth="1"/>
    <col min="15875" max="15875" width="38.42578125" style="18" customWidth="1"/>
    <col min="15876" max="15876" width="12.42578125" style="18" customWidth="1"/>
    <col min="15877" max="15877" width="10.7109375" style="18" customWidth="1"/>
    <col min="15878" max="15878" width="8.28515625" style="18" customWidth="1"/>
    <col min="15879" max="15879" width="11.140625" style="18" bestFit="1" customWidth="1"/>
    <col min="15880" max="15880" width="9.85546875" style="18" bestFit="1" customWidth="1"/>
    <col min="15881" max="15881" width="9.7109375" style="18" customWidth="1"/>
    <col min="15882" max="15882" width="13" style="18" customWidth="1"/>
    <col min="15883" max="16128" width="10.7109375" style="18"/>
    <col min="16129" max="16129" width="10.42578125" style="18" customWidth="1"/>
    <col min="16130" max="16130" width="14.85546875" style="18" customWidth="1"/>
    <col min="16131" max="16131" width="38.42578125" style="18" customWidth="1"/>
    <col min="16132" max="16132" width="12.42578125" style="18" customWidth="1"/>
    <col min="16133" max="16133" width="10.7109375" style="18" customWidth="1"/>
    <col min="16134" max="16134" width="8.28515625" style="18" customWidth="1"/>
    <col min="16135" max="16135" width="11.140625" style="18" bestFit="1" customWidth="1"/>
    <col min="16136" max="16136" width="9.85546875" style="18" bestFit="1" customWidth="1"/>
    <col min="16137" max="16137" width="9.7109375" style="18" customWidth="1"/>
    <col min="16138" max="16138" width="13" style="18" customWidth="1"/>
    <col min="16139" max="16384" width="10.7109375" style="18"/>
  </cols>
  <sheetData>
    <row r="1" spans="1:10" s="2" customFormat="1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3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3.2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8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18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s="2" customFormat="1" ht="18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2" customFormat="1" ht="18.75" customHeight="1" x14ac:dyDescent="0.2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</row>
    <row r="8" spans="1:10" s="2" customFormat="1" ht="18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s="2" customFormat="1" ht="18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s="9" customFormat="1" ht="16.5" x14ac:dyDescent="0.25">
      <c r="A10" s="6" t="s">
        <v>5</v>
      </c>
      <c r="B10" s="6" t="s">
        <v>6</v>
      </c>
      <c r="C10" s="6"/>
      <c r="D10" s="6" t="s">
        <v>7</v>
      </c>
      <c r="E10" s="7" t="s">
        <v>8</v>
      </c>
      <c r="F10" s="7"/>
      <c r="G10" s="7"/>
      <c r="H10" s="6" t="s">
        <v>9</v>
      </c>
      <c r="I10" s="8" t="s">
        <v>10</v>
      </c>
      <c r="J10" s="6" t="s">
        <v>11</v>
      </c>
    </row>
    <row r="11" spans="1:10" s="9" customFormat="1" ht="31.5" customHeight="1" x14ac:dyDescent="0.25">
      <c r="A11" s="6"/>
      <c r="B11" s="6"/>
      <c r="C11" s="6"/>
      <c r="D11" s="6"/>
      <c r="E11" s="10" t="s">
        <v>12</v>
      </c>
      <c r="F11" s="10" t="s">
        <v>13</v>
      </c>
      <c r="G11" s="10" t="s">
        <v>14</v>
      </c>
      <c r="H11" s="6"/>
      <c r="I11" s="8"/>
      <c r="J11" s="6"/>
    </row>
    <row r="12" spans="1:10" s="9" customFormat="1" ht="23.25" customHeight="1" x14ac:dyDescent="0.25">
      <c r="A12" s="11" t="s">
        <v>15</v>
      </c>
      <c r="B12" s="11"/>
      <c r="C12" s="11"/>
      <c r="D12" s="12"/>
      <c r="E12" s="13"/>
      <c r="F12" s="13"/>
      <c r="G12" s="13"/>
      <c r="H12" s="13"/>
      <c r="I12" s="12"/>
      <c r="J12" s="12"/>
    </row>
    <row r="13" spans="1:10" ht="20.25" x14ac:dyDescent="0.25">
      <c r="A13" s="14" t="s">
        <v>16</v>
      </c>
      <c r="B13" s="15" t="s">
        <v>17</v>
      </c>
      <c r="C13" s="15"/>
      <c r="D13" s="16">
        <v>200</v>
      </c>
      <c r="E13" s="16">
        <v>4.79</v>
      </c>
      <c r="F13" s="16">
        <v>4.47</v>
      </c>
      <c r="G13" s="16">
        <v>19.57</v>
      </c>
      <c r="H13" s="16">
        <v>146.80000000000001</v>
      </c>
      <c r="I13" s="16">
        <v>0.91</v>
      </c>
      <c r="J13" s="17">
        <v>101</v>
      </c>
    </row>
    <row r="14" spans="1:10" ht="20.25" x14ac:dyDescent="0.25">
      <c r="A14" s="14"/>
      <c r="B14" s="15" t="s">
        <v>18</v>
      </c>
      <c r="C14" s="15"/>
      <c r="D14" s="16">
        <v>40</v>
      </c>
      <c r="E14" s="16">
        <v>3.16</v>
      </c>
      <c r="F14" s="16">
        <v>0.4</v>
      </c>
      <c r="G14" s="16">
        <v>19.32</v>
      </c>
      <c r="H14" s="16">
        <v>93.3</v>
      </c>
      <c r="I14" s="16">
        <v>0</v>
      </c>
      <c r="J14" s="19"/>
    </row>
    <row r="15" spans="1:10" ht="20.25" x14ac:dyDescent="0.25">
      <c r="A15" s="14"/>
      <c r="B15" s="15" t="s">
        <v>19</v>
      </c>
      <c r="C15" s="15"/>
      <c r="D15" s="16">
        <v>10</v>
      </c>
      <c r="E15" s="20">
        <v>0.06</v>
      </c>
      <c r="F15" s="21">
        <v>7.26</v>
      </c>
      <c r="G15" s="21">
        <v>0.14000000000000001</v>
      </c>
      <c r="H15" s="21">
        <v>66</v>
      </c>
      <c r="I15" s="21">
        <v>0</v>
      </c>
      <c r="J15" s="17">
        <v>6</v>
      </c>
    </row>
    <row r="16" spans="1:10" ht="20.25" x14ac:dyDescent="0.25">
      <c r="A16" s="14"/>
      <c r="B16" s="15" t="s">
        <v>20</v>
      </c>
      <c r="C16" s="15"/>
      <c r="D16" s="22">
        <v>10</v>
      </c>
      <c r="E16" s="16">
        <v>2.6</v>
      </c>
      <c r="F16" s="16">
        <v>3.61</v>
      </c>
      <c r="G16" s="16">
        <v>0</v>
      </c>
      <c r="H16" s="16">
        <v>34.4</v>
      </c>
      <c r="I16" s="16">
        <v>0.08</v>
      </c>
      <c r="J16" s="17">
        <v>7</v>
      </c>
    </row>
    <row r="17" spans="1:10" ht="20.25" x14ac:dyDescent="0.25">
      <c r="A17" s="14"/>
      <c r="B17" s="15" t="s">
        <v>21</v>
      </c>
      <c r="C17" s="15"/>
      <c r="D17" s="23">
        <v>200</v>
      </c>
      <c r="E17" s="24">
        <v>2.85</v>
      </c>
      <c r="F17" s="24">
        <v>2.67</v>
      </c>
      <c r="G17" s="24">
        <v>19.600000000000001</v>
      </c>
      <c r="H17" s="24">
        <v>140.5</v>
      </c>
      <c r="I17" s="24">
        <v>1.3</v>
      </c>
      <c r="J17" s="17">
        <v>414</v>
      </c>
    </row>
    <row r="18" spans="1:10" ht="18.75" x14ac:dyDescent="0.25">
      <c r="A18" s="25" t="s">
        <v>22</v>
      </c>
      <c r="B18" s="25"/>
      <c r="C18" s="25"/>
      <c r="D18" s="26">
        <f t="shared" ref="D18:I18" si="0">SUM(D13:D17)</f>
        <v>460</v>
      </c>
      <c r="E18" s="27">
        <f t="shared" si="0"/>
        <v>13.459999999999999</v>
      </c>
      <c r="F18" s="27">
        <f t="shared" si="0"/>
        <v>18.409999999999997</v>
      </c>
      <c r="G18" s="27">
        <f t="shared" si="0"/>
        <v>58.63</v>
      </c>
      <c r="H18" s="27">
        <f t="shared" si="0"/>
        <v>481</v>
      </c>
      <c r="I18" s="27">
        <f t="shared" si="0"/>
        <v>2.29</v>
      </c>
      <c r="J18" s="24"/>
    </row>
    <row r="19" spans="1:10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20.25" x14ac:dyDescent="0.25">
      <c r="A20" s="29" t="s">
        <v>23</v>
      </c>
      <c r="B20" s="15" t="s">
        <v>24</v>
      </c>
      <c r="C20" s="15"/>
      <c r="D20" s="22">
        <v>150</v>
      </c>
      <c r="E20" s="16">
        <v>0.75</v>
      </c>
      <c r="F20" s="16">
        <v>0</v>
      </c>
      <c r="G20" s="16">
        <v>15.15</v>
      </c>
      <c r="H20" s="16">
        <v>64</v>
      </c>
      <c r="I20" s="16">
        <v>12</v>
      </c>
      <c r="J20" s="17">
        <v>418</v>
      </c>
    </row>
    <row r="21" spans="1:10" ht="18.75" x14ac:dyDescent="0.25">
      <c r="A21" s="29"/>
      <c r="B21" s="25" t="s">
        <v>22</v>
      </c>
      <c r="C21" s="25"/>
      <c r="D21" s="26">
        <v>150</v>
      </c>
      <c r="E21" s="27">
        <f>SUM(E20)</f>
        <v>0.75</v>
      </c>
      <c r="F21" s="27">
        <v>0</v>
      </c>
      <c r="G21" s="27">
        <f>SUM(G20)</f>
        <v>15.15</v>
      </c>
      <c r="H21" s="27">
        <f>SUM(H20)</f>
        <v>64</v>
      </c>
      <c r="I21" s="27">
        <f>SUM(I20)</f>
        <v>12</v>
      </c>
      <c r="J21" s="30"/>
    </row>
    <row r="22" spans="1:10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8.75" customHeight="1" x14ac:dyDescent="0.25">
      <c r="A23" s="14" t="s">
        <v>25</v>
      </c>
      <c r="B23" s="32" t="s">
        <v>26</v>
      </c>
      <c r="C23" s="33"/>
      <c r="D23" s="23">
        <v>40</v>
      </c>
      <c r="E23" s="24">
        <v>0.28000000000000003</v>
      </c>
      <c r="F23" s="24">
        <v>0</v>
      </c>
      <c r="G23" s="24">
        <v>0.52</v>
      </c>
      <c r="H23" s="24">
        <v>3.29</v>
      </c>
      <c r="I23" s="24">
        <v>8.8800000000000008</v>
      </c>
      <c r="J23" s="17" t="s">
        <v>27</v>
      </c>
    </row>
    <row r="24" spans="1:10" ht="20.25" x14ac:dyDescent="0.25">
      <c r="A24" s="14"/>
      <c r="B24" s="15" t="s">
        <v>28</v>
      </c>
      <c r="C24" s="15"/>
      <c r="D24" s="23">
        <v>200</v>
      </c>
      <c r="E24" s="16">
        <v>1.2</v>
      </c>
      <c r="F24" s="16">
        <v>3.8</v>
      </c>
      <c r="G24" s="16">
        <v>9.6999999999999993</v>
      </c>
      <c r="H24" s="16">
        <v>75</v>
      </c>
      <c r="I24" s="16">
        <v>8.43</v>
      </c>
      <c r="J24" s="17">
        <v>62</v>
      </c>
    </row>
    <row r="25" spans="1:10" ht="20.25" x14ac:dyDescent="0.25">
      <c r="A25" s="14"/>
      <c r="B25" s="15" t="s">
        <v>29</v>
      </c>
      <c r="C25" s="15"/>
      <c r="D25" s="23">
        <v>90</v>
      </c>
      <c r="E25" s="16">
        <v>3</v>
      </c>
      <c r="F25" s="20">
        <v>2.6</v>
      </c>
      <c r="G25" s="16">
        <v>16.48</v>
      </c>
      <c r="H25" s="20">
        <v>103.4</v>
      </c>
      <c r="I25" s="20">
        <v>0</v>
      </c>
      <c r="J25" s="17">
        <v>218</v>
      </c>
    </row>
    <row r="26" spans="1:10" ht="20.25" x14ac:dyDescent="0.25">
      <c r="A26" s="14"/>
      <c r="B26" s="15" t="s">
        <v>30</v>
      </c>
      <c r="C26" s="15"/>
      <c r="D26" s="23">
        <v>100</v>
      </c>
      <c r="E26" s="16">
        <v>12.8</v>
      </c>
      <c r="F26" s="16">
        <v>10.1</v>
      </c>
      <c r="G26" s="16">
        <v>3.2</v>
      </c>
      <c r="H26" s="16">
        <v>156</v>
      </c>
      <c r="I26" s="16">
        <v>0.5</v>
      </c>
      <c r="J26" s="17">
        <v>293</v>
      </c>
    </row>
    <row r="27" spans="1:10" ht="20.25" x14ac:dyDescent="0.25">
      <c r="A27" s="14"/>
      <c r="B27" s="15" t="s">
        <v>18</v>
      </c>
      <c r="C27" s="15"/>
      <c r="D27" s="23">
        <v>40</v>
      </c>
      <c r="E27" s="16">
        <v>3.16</v>
      </c>
      <c r="F27" s="16">
        <v>0.4</v>
      </c>
      <c r="G27" s="16">
        <v>19.32</v>
      </c>
      <c r="H27" s="16">
        <v>93.3</v>
      </c>
      <c r="I27" s="16">
        <v>0</v>
      </c>
      <c r="J27" s="17"/>
    </row>
    <row r="28" spans="1:10" ht="20.25" x14ac:dyDescent="0.25">
      <c r="A28" s="14"/>
      <c r="B28" s="15" t="s">
        <v>31</v>
      </c>
      <c r="C28" s="15"/>
      <c r="D28" s="23">
        <v>30</v>
      </c>
      <c r="E28" s="16">
        <v>1.66</v>
      </c>
      <c r="F28" s="16">
        <v>0.36</v>
      </c>
      <c r="G28" s="16">
        <v>10.02</v>
      </c>
      <c r="H28" s="16">
        <v>52</v>
      </c>
      <c r="I28" s="16">
        <v>0</v>
      </c>
      <c r="J28" s="17"/>
    </row>
    <row r="29" spans="1:10" ht="20.25" x14ac:dyDescent="0.25">
      <c r="A29" s="14"/>
      <c r="B29" s="15" t="s">
        <v>32</v>
      </c>
      <c r="C29" s="15"/>
      <c r="D29" s="23">
        <v>200</v>
      </c>
      <c r="E29" s="16">
        <v>0.26</v>
      </c>
      <c r="F29" s="16">
        <v>0.02</v>
      </c>
      <c r="G29" s="16">
        <v>27.3</v>
      </c>
      <c r="H29" s="16">
        <v>108.76</v>
      </c>
      <c r="I29" s="16">
        <v>0.4</v>
      </c>
      <c r="J29" s="17">
        <v>394</v>
      </c>
    </row>
    <row r="30" spans="1:10" ht="18.75" x14ac:dyDescent="0.25">
      <c r="A30" s="25" t="s">
        <v>22</v>
      </c>
      <c r="B30" s="25"/>
      <c r="C30" s="25"/>
      <c r="D30" s="26">
        <f t="shared" ref="D30:I30" si="1">SUM(D23:D29)</f>
        <v>700</v>
      </c>
      <c r="E30" s="27">
        <f t="shared" si="1"/>
        <v>22.360000000000003</v>
      </c>
      <c r="F30" s="27">
        <f t="shared" si="1"/>
        <v>17.279999999999998</v>
      </c>
      <c r="G30" s="27">
        <f t="shared" si="1"/>
        <v>86.539999999999992</v>
      </c>
      <c r="H30" s="27">
        <f t="shared" si="1"/>
        <v>591.75</v>
      </c>
      <c r="I30" s="27">
        <f t="shared" si="1"/>
        <v>18.21</v>
      </c>
      <c r="J30" s="34"/>
    </row>
    <row r="31" spans="1:10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20.25" customHeight="1" x14ac:dyDescent="0.25">
      <c r="A32" s="6" t="s">
        <v>33</v>
      </c>
      <c r="B32" s="15" t="s">
        <v>34</v>
      </c>
      <c r="C32" s="15"/>
      <c r="D32" s="23">
        <v>30</v>
      </c>
      <c r="E32" s="16">
        <v>1.44</v>
      </c>
      <c r="F32" s="16">
        <v>6.3</v>
      </c>
      <c r="G32" s="16">
        <v>31.08</v>
      </c>
      <c r="H32" s="16">
        <v>126.9</v>
      </c>
      <c r="I32" s="16">
        <v>0</v>
      </c>
      <c r="J32" s="17" t="s">
        <v>35</v>
      </c>
    </row>
    <row r="33" spans="1:10" ht="20.25" x14ac:dyDescent="0.25">
      <c r="A33" s="6"/>
      <c r="B33" s="15" t="s">
        <v>36</v>
      </c>
      <c r="C33" s="15"/>
      <c r="D33" s="23">
        <v>150</v>
      </c>
      <c r="E33" s="16">
        <v>4.3499999999999996</v>
      </c>
      <c r="F33" s="16">
        <v>4.6500000000000004</v>
      </c>
      <c r="G33" s="16">
        <v>6.3</v>
      </c>
      <c r="H33" s="16">
        <v>87</v>
      </c>
      <c r="I33" s="16">
        <v>1.05</v>
      </c>
      <c r="J33" s="17">
        <v>420</v>
      </c>
    </row>
    <row r="34" spans="1:10" ht="18.75" x14ac:dyDescent="0.25">
      <c r="A34" s="36" t="s">
        <v>22</v>
      </c>
      <c r="B34" s="37"/>
      <c r="C34" s="38"/>
      <c r="D34" s="39">
        <f t="shared" ref="D34:I34" si="2">SUM(D32:D33)</f>
        <v>180</v>
      </c>
      <c r="E34" s="40">
        <f t="shared" si="2"/>
        <v>5.7899999999999991</v>
      </c>
      <c r="F34" s="40">
        <f t="shared" si="2"/>
        <v>10.95</v>
      </c>
      <c r="G34" s="40">
        <f>SUM(G32:G33)</f>
        <v>37.379999999999995</v>
      </c>
      <c r="H34" s="40">
        <f t="shared" si="2"/>
        <v>213.9</v>
      </c>
      <c r="I34" s="40">
        <f t="shared" si="2"/>
        <v>1.05</v>
      </c>
      <c r="J34" s="41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0.25" x14ac:dyDescent="0.25">
      <c r="A36" s="14" t="s">
        <v>37</v>
      </c>
      <c r="B36" s="43" t="s">
        <v>38</v>
      </c>
      <c r="C36" s="43"/>
      <c r="D36" s="22">
        <v>80</v>
      </c>
      <c r="E36" s="16">
        <v>7.65</v>
      </c>
      <c r="F36" s="16">
        <v>3.8</v>
      </c>
      <c r="G36" s="16">
        <v>3.2</v>
      </c>
      <c r="H36" s="16">
        <v>74</v>
      </c>
      <c r="I36" s="16">
        <v>1.96</v>
      </c>
      <c r="J36" s="17">
        <v>261</v>
      </c>
    </row>
    <row r="37" spans="1:10" ht="20.25" x14ac:dyDescent="0.25">
      <c r="A37" s="14"/>
      <c r="B37" s="15" t="s">
        <v>31</v>
      </c>
      <c r="C37" s="15"/>
      <c r="D37" s="23">
        <v>30</v>
      </c>
      <c r="E37" s="16">
        <v>1.66</v>
      </c>
      <c r="F37" s="16">
        <v>0.36</v>
      </c>
      <c r="G37" s="16">
        <v>10.02</v>
      </c>
      <c r="H37" s="16">
        <v>52</v>
      </c>
      <c r="I37" s="16">
        <v>0</v>
      </c>
      <c r="J37" s="17"/>
    </row>
    <row r="38" spans="1:10" ht="20.25" x14ac:dyDescent="0.25">
      <c r="A38" s="14"/>
      <c r="B38" s="15" t="s">
        <v>39</v>
      </c>
      <c r="C38" s="15"/>
      <c r="D38" s="23">
        <v>110</v>
      </c>
      <c r="E38" s="20">
        <v>2.6</v>
      </c>
      <c r="F38" s="16">
        <v>3.1</v>
      </c>
      <c r="G38" s="16">
        <v>26.89</v>
      </c>
      <c r="H38" s="20">
        <v>147.6</v>
      </c>
      <c r="I38" s="20">
        <v>0</v>
      </c>
      <c r="J38" s="17">
        <v>333</v>
      </c>
    </row>
    <row r="39" spans="1:10" ht="20.25" x14ac:dyDescent="0.25">
      <c r="A39" s="14"/>
      <c r="B39" s="15" t="s">
        <v>40</v>
      </c>
      <c r="C39" s="15"/>
      <c r="D39" s="23">
        <v>200</v>
      </c>
      <c r="E39" s="16">
        <v>0.13</v>
      </c>
      <c r="F39" s="16">
        <v>0.02</v>
      </c>
      <c r="G39" s="16">
        <v>11.3</v>
      </c>
      <c r="H39" s="16">
        <v>45.5</v>
      </c>
      <c r="I39" s="16">
        <v>3.1</v>
      </c>
      <c r="J39" s="44">
        <v>411</v>
      </c>
    </row>
    <row r="40" spans="1:10" ht="18.75" x14ac:dyDescent="0.25">
      <c r="A40" s="25" t="s">
        <v>22</v>
      </c>
      <c r="B40" s="25"/>
      <c r="C40" s="25"/>
      <c r="D40" s="26">
        <f t="shared" ref="D40:I40" si="3">SUM(D36:D39)</f>
        <v>420</v>
      </c>
      <c r="E40" s="26">
        <f t="shared" si="3"/>
        <v>12.040000000000001</v>
      </c>
      <c r="F40" s="26">
        <f t="shared" si="3"/>
        <v>7.2799999999999994</v>
      </c>
      <c r="G40" s="26">
        <f t="shared" si="3"/>
        <v>51.41</v>
      </c>
      <c r="H40" s="26">
        <f t="shared" si="3"/>
        <v>319.10000000000002</v>
      </c>
      <c r="I40" s="26">
        <f t="shared" si="3"/>
        <v>5.0600000000000005</v>
      </c>
      <c r="J40" s="17"/>
    </row>
    <row r="41" spans="1:10" ht="18.75" x14ac:dyDescent="0.25">
      <c r="A41" s="25" t="s">
        <v>41</v>
      </c>
      <c r="B41" s="25"/>
      <c r="C41" s="25"/>
      <c r="D41" s="26">
        <f t="shared" ref="D41:I41" si="4">SUM(D40,D34,D30,D21,D18)</f>
        <v>1910</v>
      </c>
      <c r="E41" s="27">
        <f t="shared" si="4"/>
        <v>54.4</v>
      </c>
      <c r="F41" s="27">
        <f t="shared" si="4"/>
        <v>53.919999999999987</v>
      </c>
      <c r="G41" s="27">
        <f t="shared" si="4"/>
        <v>249.10999999999999</v>
      </c>
      <c r="H41" s="27">
        <f>SUM(H40,H34,H30,H21,H18)</f>
        <v>1669.75</v>
      </c>
      <c r="I41" s="27">
        <f t="shared" si="4"/>
        <v>38.61</v>
      </c>
      <c r="J41" s="45"/>
    </row>
    <row r="42" spans="1:10" x14ac:dyDescent="0.25">
      <c r="A42" s="46" t="s">
        <v>42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s="2" customFormat="1" ht="18.75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5.75" x14ac:dyDescent="0.25">
      <c r="A47" s="48" t="s">
        <v>43</v>
      </c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15.75" x14ac:dyDescent="0.25">
      <c r="A48" s="49" t="s">
        <v>44</v>
      </c>
      <c r="B48" s="50"/>
      <c r="C48" s="49" t="s">
        <v>25</v>
      </c>
      <c r="D48" s="50"/>
      <c r="E48" s="51" t="s">
        <v>33</v>
      </c>
      <c r="F48" s="52"/>
      <c r="G48" s="51" t="s">
        <v>37</v>
      </c>
      <c r="H48" s="52"/>
      <c r="I48" s="51" t="s">
        <v>45</v>
      </c>
      <c r="J48" s="52"/>
    </row>
    <row r="49" spans="1:11" ht="15.75" x14ac:dyDescent="0.25">
      <c r="A49" s="53" t="s">
        <v>46</v>
      </c>
      <c r="B49" s="53" t="s">
        <v>47</v>
      </c>
      <c r="C49" s="53" t="s">
        <v>46</v>
      </c>
      <c r="D49" s="53" t="s">
        <v>47</v>
      </c>
      <c r="E49" s="54" t="s">
        <v>46</v>
      </c>
      <c r="F49" s="54" t="s">
        <v>47</v>
      </c>
      <c r="G49" s="54" t="s">
        <v>46</v>
      </c>
      <c r="H49" s="54" t="s">
        <v>47</v>
      </c>
      <c r="I49" s="54" t="s">
        <v>46</v>
      </c>
      <c r="J49" s="54" t="s">
        <v>47</v>
      </c>
    </row>
    <row r="50" spans="1:11" ht="15.75" x14ac:dyDescent="0.25">
      <c r="A50" s="55" t="s">
        <v>48</v>
      </c>
      <c r="B50" s="53">
        <f>SUM(D18,D21)</f>
        <v>610</v>
      </c>
      <c r="C50" s="53" t="s">
        <v>49</v>
      </c>
      <c r="D50" s="53">
        <f>D30</f>
        <v>700</v>
      </c>
      <c r="E50" s="54" t="s">
        <v>50</v>
      </c>
      <c r="F50" s="54">
        <f>D34</f>
        <v>180</v>
      </c>
      <c r="G50" s="54" t="s">
        <v>51</v>
      </c>
      <c r="H50" s="54">
        <f>D40</f>
        <v>420</v>
      </c>
      <c r="I50" s="54" t="s">
        <v>52</v>
      </c>
      <c r="J50" s="54">
        <f>D41</f>
        <v>1910</v>
      </c>
      <c r="K50" s="56"/>
    </row>
    <row r="51" spans="1:11" s="2" customFormat="1" ht="18.75" x14ac:dyDescent="0.3">
      <c r="A51" s="57" t="s">
        <v>53</v>
      </c>
      <c r="B51" s="57"/>
      <c r="C51" s="57"/>
      <c r="D51" s="57"/>
      <c r="E51" s="57"/>
      <c r="F51" s="57"/>
      <c r="G51" s="57"/>
      <c r="H51" s="57"/>
      <c r="I51" s="57"/>
      <c r="J51" s="57"/>
    </row>
    <row r="52" spans="1:11" ht="31.5" x14ac:dyDescent="0.25">
      <c r="A52" s="31"/>
      <c r="B52" s="31"/>
      <c r="C52" s="58" t="s">
        <v>54</v>
      </c>
      <c r="D52" s="58"/>
      <c r="E52" s="13" t="s">
        <v>55</v>
      </c>
      <c r="F52" s="13" t="s">
        <v>56</v>
      </c>
      <c r="G52" s="13" t="s">
        <v>57</v>
      </c>
      <c r="H52" s="59" t="s">
        <v>58</v>
      </c>
      <c r="I52" s="12" t="s">
        <v>10</v>
      </c>
      <c r="J52" s="60"/>
    </row>
    <row r="53" spans="1:11" ht="15.75" x14ac:dyDescent="0.25">
      <c r="A53" s="31"/>
      <c r="B53" s="31"/>
      <c r="C53" s="61" t="s">
        <v>59</v>
      </c>
      <c r="D53" s="62"/>
      <c r="E53" s="53">
        <v>54</v>
      </c>
      <c r="F53" s="53">
        <v>60</v>
      </c>
      <c r="G53" s="53">
        <v>261</v>
      </c>
      <c r="H53" s="63">
        <v>1800</v>
      </c>
      <c r="I53" s="53">
        <v>50</v>
      </c>
      <c r="J53" s="60"/>
    </row>
    <row r="54" spans="1:11" ht="15.75" x14ac:dyDescent="0.25">
      <c r="A54" s="31"/>
      <c r="B54" s="31"/>
      <c r="C54" s="61" t="s">
        <v>60</v>
      </c>
      <c r="D54" s="62"/>
      <c r="E54" s="64">
        <f>SUM(E41)</f>
        <v>54.4</v>
      </c>
      <c r="F54" s="64">
        <f>F41</f>
        <v>53.919999999999987</v>
      </c>
      <c r="G54" s="64">
        <f>G41</f>
        <v>249.10999999999999</v>
      </c>
      <c r="H54" s="64">
        <f>H41</f>
        <v>1669.75</v>
      </c>
      <c r="I54" s="64">
        <f>I41</f>
        <v>38.61</v>
      </c>
      <c r="J54" s="60"/>
    </row>
    <row r="55" spans="1:11" ht="15.75" x14ac:dyDescent="0.25">
      <c r="A55" s="31"/>
      <c r="B55" s="31"/>
      <c r="C55" s="61" t="s">
        <v>61</v>
      </c>
      <c r="D55" s="62"/>
      <c r="E55" s="65">
        <f>SUM(E54*100)/E53</f>
        <v>100.74074074074075</v>
      </c>
      <c r="F55" s="65">
        <f>SUM(F54*100/F53)</f>
        <v>89.866666666666646</v>
      </c>
      <c r="G55" s="65">
        <f>SUM(G54*100/G53)</f>
        <v>95.444444444444443</v>
      </c>
      <c r="H55" s="65">
        <f>SUM(H54*100/H53)</f>
        <v>92.763888888888886</v>
      </c>
      <c r="I55" s="65">
        <f>SUM(I54*100/I53)</f>
        <v>77.22</v>
      </c>
      <c r="J55" s="60"/>
    </row>
    <row r="56" spans="1:11" s="2" customFormat="1" ht="23.25" x14ac:dyDescent="0.25">
      <c r="A56" s="1" t="s">
        <v>0</v>
      </c>
      <c r="B56" s="1"/>
      <c r="C56" s="1"/>
      <c r="D56" s="1"/>
      <c r="E56" s="1"/>
      <c r="F56" s="1"/>
      <c r="G56" s="1"/>
      <c r="H56" s="1"/>
      <c r="I56" s="1"/>
      <c r="J56" s="1"/>
    </row>
    <row r="57" spans="1:11" s="2" customFormat="1" ht="23.25" x14ac:dyDescent="0.25">
      <c r="A57" s="1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1" s="2" customFormat="1" ht="23.25" x14ac:dyDescent="0.25">
      <c r="A58" s="1" t="s">
        <v>2</v>
      </c>
      <c r="B58" s="1"/>
      <c r="C58" s="1"/>
      <c r="D58" s="1"/>
      <c r="E58" s="1"/>
      <c r="F58" s="1"/>
      <c r="G58" s="1"/>
      <c r="H58" s="1"/>
      <c r="I58" s="1"/>
      <c r="J58" s="1"/>
    </row>
    <row r="59" spans="1:11" s="2" customFormat="1" ht="18.75" customHeight="1" x14ac:dyDescent="0.25">
      <c r="A59" s="3" t="s">
        <v>62</v>
      </c>
      <c r="B59" s="3"/>
      <c r="C59" s="3"/>
      <c r="D59" s="3"/>
      <c r="E59" s="3"/>
      <c r="F59" s="3"/>
      <c r="G59" s="3"/>
      <c r="H59" s="3"/>
      <c r="I59" s="3"/>
      <c r="J59" s="3"/>
    </row>
    <row r="60" spans="1:11" s="2" customFormat="1" ht="18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1" s="2" customFormat="1" ht="18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1" s="2" customFormat="1" ht="18.75" x14ac:dyDescent="0.25">
      <c r="A62" s="4" t="s">
        <v>4</v>
      </c>
      <c r="B62" s="4"/>
      <c r="C62" s="4"/>
      <c r="D62" s="4"/>
      <c r="E62" s="4"/>
      <c r="F62" s="4"/>
      <c r="G62" s="4"/>
      <c r="H62" s="4"/>
      <c r="I62" s="4"/>
      <c r="J62" s="4"/>
    </row>
    <row r="63" spans="1:11" s="2" customFormat="1" ht="18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1" s="2" customFormat="1" ht="18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9" customFormat="1" ht="16.5" x14ac:dyDescent="0.25">
      <c r="A65" s="6" t="s">
        <v>5</v>
      </c>
      <c r="B65" s="6" t="s">
        <v>6</v>
      </c>
      <c r="C65" s="6"/>
      <c r="D65" s="6" t="s">
        <v>7</v>
      </c>
      <c r="E65" s="7" t="s">
        <v>8</v>
      </c>
      <c r="F65" s="7"/>
      <c r="G65" s="7"/>
      <c r="H65" s="6" t="s">
        <v>9</v>
      </c>
      <c r="I65" s="8" t="s">
        <v>10</v>
      </c>
      <c r="J65" s="6" t="s">
        <v>11</v>
      </c>
    </row>
    <row r="66" spans="1:10" s="9" customFormat="1" ht="31.5" customHeight="1" x14ac:dyDescent="0.25">
      <c r="A66" s="6"/>
      <c r="B66" s="6"/>
      <c r="C66" s="6"/>
      <c r="D66" s="6"/>
      <c r="E66" s="10" t="s">
        <v>12</v>
      </c>
      <c r="F66" s="10" t="s">
        <v>13</v>
      </c>
      <c r="G66" s="10" t="s">
        <v>14</v>
      </c>
      <c r="H66" s="6"/>
      <c r="I66" s="8"/>
      <c r="J66" s="6"/>
    </row>
    <row r="67" spans="1:10" s="9" customFormat="1" ht="24" customHeight="1" x14ac:dyDescent="0.25">
      <c r="A67" s="11" t="s">
        <v>63</v>
      </c>
      <c r="B67" s="11"/>
      <c r="C67" s="11"/>
      <c r="D67" s="66"/>
      <c r="E67" s="17"/>
      <c r="F67" s="17"/>
      <c r="G67" s="17"/>
      <c r="H67" s="17"/>
      <c r="I67" s="66"/>
      <c r="J67" s="66"/>
    </row>
    <row r="68" spans="1:10" ht="20.25" x14ac:dyDescent="0.25">
      <c r="A68" s="14" t="s">
        <v>16</v>
      </c>
      <c r="B68" s="43" t="s">
        <v>64</v>
      </c>
      <c r="C68" s="43"/>
      <c r="D68" s="23">
        <v>200</v>
      </c>
      <c r="E68" s="16">
        <v>6.2</v>
      </c>
      <c r="F68" s="16">
        <v>7.5</v>
      </c>
      <c r="G68" s="16">
        <v>32.4</v>
      </c>
      <c r="H68" s="16">
        <v>208.2</v>
      </c>
      <c r="I68" s="16">
        <v>0.91</v>
      </c>
      <c r="J68" s="67">
        <v>101</v>
      </c>
    </row>
    <row r="69" spans="1:10" ht="20.25" x14ac:dyDescent="0.25">
      <c r="A69" s="14"/>
      <c r="B69" s="15" t="s">
        <v>18</v>
      </c>
      <c r="C69" s="15"/>
      <c r="D69" s="23">
        <v>40</v>
      </c>
      <c r="E69" s="16">
        <v>3.16</v>
      </c>
      <c r="F69" s="16">
        <v>0.4</v>
      </c>
      <c r="G69" s="16">
        <v>19.32</v>
      </c>
      <c r="H69" s="16">
        <v>93.3</v>
      </c>
      <c r="I69" s="16">
        <v>0</v>
      </c>
      <c r="J69" s="17"/>
    </row>
    <row r="70" spans="1:10" ht="20.25" x14ac:dyDescent="0.25">
      <c r="A70" s="14"/>
      <c r="B70" s="15" t="s">
        <v>19</v>
      </c>
      <c r="C70" s="15"/>
      <c r="D70" s="23">
        <v>10</v>
      </c>
      <c r="E70" s="20">
        <v>0.06</v>
      </c>
      <c r="F70" s="21">
        <v>7.26</v>
      </c>
      <c r="G70" s="21">
        <v>0.14000000000000001</v>
      </c>
      <c r="H70" s="21">
        <v>66</v>
      </c>
      <c r="I70" s="21">
        <v>0</v>
      </c>
      <c r="J70" s="17">
        <v>6</v>
      </c>
    </row>
    <row r="71" spans="1:10" ht="20.25" x14ac:dyDescent="0.25">
      <c r="A71" s="14"/>
      <c r="B71" s="15" t="s">
        <v>20</v>
      </c>
      <c r="C71" s="15"/>
      <c r="D71" s="22">
        <v>10</v>
      </c>
      <c r="E71" s="16">
        <v>2.6</v>
      </c>
      <c r="F71" s="16">
        <v>3.61</v>
      </c>
      <c r="G71" s="16">
        <v>0</v>
      </c>
      <c r="H71" s="16">
        <v>34.4</v>
      </c>
      <c r="I71" s="16">
        <v>0.08</v>
      </c>
      <c r="J71" s="17">
        <v>7</v>
      </c>
    </row>
    <row r="72" spans="1:10" ht="20.25" x14ac:dyDescent="0.25">
      <c r="A72" s="14"/>
      <c r="B72" s="15" t="s">
        <v>65</v>
      </c>
      <c r="C72" s="15"/>
      <c r="D72" s="23">
        <v>200</v>
      </c>
      <c r="E72" s="16">
        <v>2.67</v>
      </c>
      <c r="F72" s="16">
        <v>2.34</v>
      </c>
      <c r="G72" s="16">
        <v>14.3</v>
      </c>
      <c r="H72" s="16">
        <v>91.1</v>
      </c>
      <c r="I72" s="16">
        <v>1.2</v>
      </c>
      <c r="J72" s="17">
        <v>413</v>
      </c>
    </row>
    <row r="73" spans="1:10" ht="18.75" x14ac:dyDescent="0.25">
      <c r="A73" s="25" t="s">
        <v>22</v>
      </c>
      <c r="B73" s="25"/>
      <c r="C73" s="25"/>
      <c r="D73" s="26">
        <f t="shared" ref="D73:I73" si="5">SUM(D68:D72)</f>
        <v>460</v>
      </c>
      <c r="E73" s="26">
        <f t="shared" si="5"/>
        <v>14.69</v>
      </c>
      <c r="F73" s="26">
        <f t="shared" si="5"/>
        <v>21.11</v>
      </c>
      <c r="G73" s="26">
        <f t="shared" si="5"/>
        <v>66.16</v>
      </c>
      <c r="H73" s="26">
        <f t="shared" si="5"/>
        <v>493</v>
      </c>
      <c r="I73" s="26">
        <f t="shared" si="5"/>
        <v>2.19</v>
      </c>
      <c r="J73" s="34"/>
    </row>
    <row r="74" spans="1:10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</row>
    <row r="75" spans="1:10" ht="20.25" x14ac:dyDescent="0.25">
      <c r="A75" s="29" t="s">
        <v>23</v>
      </c>
      <c r="B75" s="69" t="s">
        <v>66</v>
      </c>
      <c r="C75" s="15"/>
      <c r="D75" s="20">
        <v>110</v>
      </c>
      <c r="E75" s="16">
        <v>0.4</v>
      </c>
      <c r="F75" s="16">
        <v>0.4</v>
      </c>
      <c r="G75" s="16">
        <v>9.8000000000000007</v>
      </c>
      <c r="H75" s="16">
        <v>44</v>
      </c>
      <c r="I75" s="16">
        <v>10</v>
      </c>
      <c r="J75" s="70"/>
    </row>
    <row r="76" spans="1:10" ht="18.75" x14ac:dyDescent="0.25">
      <c r="A76" s="29"/>
      <c r="B76" s="25" t="s">
        <v>22</v>
      </c>
      <c r="C76" s="25"/>
      <c r="D76" s="26">
        <f t="shared" ref="D76:I76" si="6">SUM(D75)</f>
        <v>110</v>
      </c>
      <c r="E76" s="27">
        <f t="shared" si="6"/>
        <v>0.4</v>
      </c>
      <c r="F76" s="27">
        <f t="shared" si="6"/>
        <v>0.4</v>
      </c>
      <c r="G76" s="27">
        <f>SUM(G75)</f>
        <v>9.8000000000000007</v>
      </c>
      <c r="H76" s="27">
        <f t="shared" si="6"/>
        <v>44</v>
      </c>
      <c r="I76" s="27">
        <f t="shared" si="6"/>
        <v>10</v>
      </c>
      <c r="J76" s="71"/>
    </row>
    <row r="77" spans="1:10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42"/>
    </row>
    <row r="78" spans="1:10" ht="20.25" x14ac:dyDescent="0.25">
      <c r="A78" s="14" t="s">
        <v>25</v>
      </c>
      <c r="B78" s="15" t="s">
        <v>67</v>
      </c>
      <c r="C78" s="15"/>
      <c r="D78" s="23">
        <v>200</v>
      </c>
      <c r="E78" s="16">
        <v>4</v>
      </c>
      <c r="F78" s="16">
        <v>4.2</v>
      </c>
      <c r="G78" s="16">
        <v>18.8</v>
      </c>
      <c r="H78" s="16">
        <v>107.6</v>
      </c>
      <c r="I78" s="16">
        <v>4.6500000000000004</v>
      </c>
      <c r="J78" s="72">
        <v>93</v>
      </c>
    </row>
    <row r="79" spans="1:10" ht="20.25" x14ac:dyDescent="0.25">
      <c r="A79" s="14"/>
      <c r="B79" s="15" t="s">
        <v>68</v>
      </c>
      <c r="C79" s="15"/>
      <c r="D79" s="23">
        <v>180</v>
      </c>
      <c r="E79" s="16">
        <v>11.1</v>
      </c>
      <c r="F79" s="16">
        <v>14.06</v>
      </c>
      <c r="G79" s="16">
        <v>87.4</v>
      </c>
      <c r="H79" s="16">
        <v>241.41</v>
      </c>
      <c r="I79" s="16">
        <v>12.1</v>
      </c>
      <c r="J79" s="72">
        <v>290</v>
      </c>
    </row>
    <row r="80" spans="1:10" ht="20.25" x14ac:dyDescent="0.25">
      <c r="A80" s="14"/>
      <c r="B80" s="15" t="s">
        <v>18</v>
      </c>
      <c r="C80" s="15"/>
      <c r="D80" s="23">
        <v>40</v>
      </c>
      <c r="E80" s="16">
        <v>3.16</v>
      </c>
      <c r="F80" s="16">
        <v>0.4</v>
      </c>
      <c r="G80" s="16">
        <v>19.32</v>
      </c>
      <c r="H80" s="16">
        <v>93.3</v>
      </c>
      <c r="I80" s="16">
        <v>0</v>
      </c>
      <c r="J80" s="17"/>
    </row>
    <row r="81" spans="1:10" ht="20.25" x14ac:dyDescent="0.25">
      <c r="A81" s="14"/>
      <c r="B81" s="15" t="s">
        <v>31</v>
      </c>
      <c r="C81" s="15"/>
      <c r="D81" s="23">
        <v>40</v>
      </c>
      <c r="E81" s="16">
        <v>2.64</v>
      </c>
      <c r="F81" s="16">
        <v>0.48</v>
      </c>
      <c r="G81" s="16">
        <v>13.68</v>
      </c>
      <c r="H81" s="16">
        <v>69.599999999999994</v>
      </c>
      <c r="I81" s="16">
        <v>0</v>
      </c>
      <c r="J81" s="44"/>
    </row>
    <row r="82" spans="1:10" ht="20.25" x14ac:dyDescent="0.25">
      <c r="A82" s="14"/>
      <c r="B82" s="15" t="s">
        <v>69</v>
      </c>
      <c r="C82" s="15"/>
      <c r="D82" s="23">
        <v>200</v>
      </c>
      <c r="E82" s="16">
        <v>0</v>
      </c>
      <c r="F82" s="16">
        <v>0</v>
      </c>
      <c r="G82" s="16">
        <v>23.5</v>
      </c>
      <c r="H82" s="16">
        <v>76.8</v>
      </c>
      <c r="I82" s="16">
        <v>0</v>
      </c>
      <c r="J82" s="44">
        <v>316</v>
      </c>
    </row>
    <row r="83" spans="1:10" ht="39" customHeight="1" x14ac:dyDescent="0.25">
      <c r="A83" s="14"/>
      <c r="B83" s="43" t="s">
        <v>70</v>
      </c>
      <c r="C83" s="43"/>
      <c r="D83" s="23">
        <v>40</v>
      </c>
      <c r="E83" s="16">
        <v>1.5</v>
      </c>
      <c r="F83" s="16">
        <v>0</v>
      </c>
      <c r="G83" s="16">
        <v>3.9</v>
      </c>
      <c r="H83" s="16">
        <v>21.7</v>
      </c>
      <c r="I83" s="16">
        <v>11.38</v>
      </c>
      <c r="J83" s="72"/>
    </row>
    <row r="84" spans="1:10" ht="18.75" x14ac:dyDescent="0.25">
      <c r="A84" s="25" t="s">
        <v>22</v>
      </c>
      <c r="B84" s="25"/>
      <c r="C84" s="25"/>
      <c r="D84" s="26">
        <f t="shared" ref="D84:I84" si="7">SUM(D78:D83)</f>
        <v>700</v>
      </c>
      <c r="E84" s="27">
        <f t="shared" si="7"/>
        <v>22.4</v>
      </c>
      <c r="F84" s="27">
        <f t="shared" si="7"/>
        <v>19.14</v>
      </c>
      <c r="G84" s="27">
        <f t="shared" si="7"/>
        <v>166.60000000000002</v>
      </c>
      <c r="H84" s="27">
        <f t="shared" si="7"/>
        <v>610.41</v>
      </c>
      <c r="I84" s="27">
        <f t="shared" si="7"/>
        <v>28.130000000000003</v>
      </c>
      <c r="J84" s="73"/>
    </row>
    <row r="85" spans="1:10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42"/>
    </row>
    <row r="86" spans="1:10" ht="18.75" customHeight="1" x14ac:dyDescent="0.25">
      <c r="A86" s="74" t="s">
        <v>33</v>
      </c>
      <c r="B86" s="15" t="s">
        <v>36</v>
      </c>
      <c r="C86" s="15"/>
      <c r="D86" s="23">
        <v>150</v>
      </c>
      <c r="E86" s="16">
        <v>4.3499999999999996</v>
      </c>
      <c r="F86" s="16">
        <v>4.6500000000000004</v>
      </c>
      <c r="G86" s="16">
        <v>6.3</v>
      </c>
      <c r="H86" s="16">
        <v>87</v>
      </c>
      <c r="I86" s="16">
        <v>1.05</v>
      </c>
      <c r="J86" s="17">
        <v>420</v>
      </c>
    </row>
    <row r="87" spans="1:10" ht="20.25" x14ac:dyDescent="0.25">
      <c r="A87" s="74"/>
      <c r="B87" s="15" t="s">
        <v>71</v>
      </c>
      <c r="C87" s="15"/>
      <c r="D87" s="23">
        <v>90</v>
      </c>
      <c r="E87" s="16">
        <v>6.5</v>
      </c>
      <c r="F87" s="16">
        <v>7.3</v>
      </c>
      <c r="G87" s="16">
        <v>49.03</v>
      </c>
      <c r="H87" s="16">
        <v>289.8</v>
      </c>
      <c r="I87" s="16">
        <v>0</v>
      </c>
      <c r="J87" s="17">
        <v>450</v>
      </c>
    </row>
    <row r="88" spans="1:10" ht="18.75" x14ac:dyDescent="0.25">
      <c r="A88" s="75" t="s">
        <v>22</v>
      </c>
      <c r="B88" s="76"/>
      <c r="C88" s="77"/>
      <c r="D88" s="39">
        <f t="shared" ref="D88:I88" si="8">SUM(D86:D87)</f>
        <v>240</v>
      </c>
      <c r="E88" s="40">
        <f t="shared" si="8"/>
        <v>10.85</v>
      </c>
      <c r="F88" s="40">
        <f t="shared" si="8"/>
        <v>11.95</v>
      </c>
      <c r="G88" s="40">
        <f>SUM(G86:G87)</f>
        <v>55.33</v>
      </c>
      <c r="H88" s="40">
        <f t="shared" si="8"/>
        <v>376.8</v>
      </c>
      <c r="I88" s="40">
        <f t="shared" si="8"/>
        <v>1.05</v>
      </c>
      <c r="J88" s="78"/>
    </row>
    <row r="89" spans="1:10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</row>
    <row r="90" spans="1:10" ht="20.25" x14ac:dyDescent="0.25">
      <c r="A90" s="14" t="s">
        <v>37</v>
      </c>
      <c r="B90" s="15" t="s">
        <v>72</v>
      </c>
      <c r="C90" s="15"/>
      <c r="D90" s="22">
        <v>110</v>
      </c>
      <c r="E90" s="20">
        <v>14.43</v>
      </c>
      <c r="F90" s="20">
        <v>12.5</v>
      </c>
      <c r="G90" s="20">
        <v>17.739999999999998</v>
      </c>
      <c r="H90" s="20">
        <v>241.32</v>
      </c>
      <c r="I90" s="20">
        <v>0.24</v>
      </c>
      <c r="J90" s="79">
        <v>251</v>
      </c>
    </row>
    <row r="91" spans="1:10" ht="20.25" x14ac:dyDescent="0.25">
      <c r="A91" s="14"/>
      <c r="B91" s="15" t="s">
        <v>24</v>
      </c>
      <c r="C91" s="15"/>
      <c r="D91" s="22">
        <v>150</v>
      </c>
      <c r="E91" s="16">
        <v>0.75</v>
      </c>
      <c r="F91" s="16">
        <v>0</v>
      </c>
      <c r="G91" s="16">
        <v>15.15</v>
      </c>
      <c r="H91" s="16">
        <v>64</v>
      </c>
      <c r="I91" s="16">
        <v>12</v>
      </c>
      <c r="J91" s="17">
        <v>418</v>
      </c>
    </row>
    <row r="92" spans="1:10" ht="18.75" x14ac:dyDescent="0.25">
      <c r="A92" s="25" t="s">
        <v>22</v>
      </c>
      <c r="B92" s="25"/>
      <c r="C92" s="25"/>
      <c r="D92" s="26">
        <f t="shared" ref="D92:I92" si="9">SUM(D90:D91)</f>
        <v>260</v>
      </c>
      <c r="E92" s="27">
        <f t="shared" si="9"/>
        <v>15.18</v>
      </c>
      <c r="F92" s="27">
        <f t="shared" si="9"/>
        <v>12.5</v>
      </c>
      <c r="G92" s="27">
        <f t="shared" si="9"/>
        <v>32.89</v>
      </c>
      <c r="H92" s="27">
        <f t="shared" si="9"/>
        <v>305.32</v>
      </c>
      <c r="I92" s="27">
        <f t="shared" si="9"/>
        <v>12.24</v>
      </c>
      <c r="J92" s="73"/>
    </row>
    <row r="93" spans="1:10" ht="18.75" x14ac:dyDescent="0.25">
      <c r="A93" s="25" t="s">
        <v>41</v>
      </c>
      <c r="B93" s="25"/>
      <c r="C93" s="25"/>
      <c r="D93" s="26">
        <f t="shared" ref="D93:I93" si="10">SUM(D73,D76,D84,D88,D92)</f>
        <v>1770</v>
      </c>
      <c r="E93" s="27">
        <f t="shared" si="10"/>
        <v>63.519999999999996</v>
      </c>
      <c r="F93" s="27">
        <f t="shared" si="10"/>
        <v>65.099999999999994</v>
      </c>
      <c r="G93" s="27">
        <f>SUM(G73,G76,G84,G88,G92)</f>
        <v>330.78</v>
      </c>
      <c r="H93" s="27">
        <f t="shared" si="10"/>
        <v>1829.5299999999997</v>
      </c>
      <c r="I93" s="27">
        <f t="shared" si="10"/>
        <v>53.61</v>
      </c>
      <c r="J93" s="80"/>
    </row>
    <row r="94" spans="1:10" x14ac:dyDescent="0.25">
      <c r="A94" s="81" t="s">
        <v>42</v>
      </c>
      <c r="B94" s="81"/>
      <c r="C94" s="81"/>
      <c r="D94" s="81"/>
      <c r="E94" s="81"/>
      <c r="F94" s="81"/>
      <c r="G94" s="81"/>
      <c r="H94" s="81"/>
      <c r="I94" s="81"/>
      <c r="J94" s="57"/>
    </row>
    <row r="95" spans="1:10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</row>
    <row r="96" spans="1:10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</row>
    <row r="97" spans="1:1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</row>
    <row r="98" spans="1:1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</row>
    <row r="99" spans="1:1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</row>
    <row r="100" spans="1:11" s="2" customFormat="1" ht="18.75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</row>
    <row r="101" spans="1:11" ht="15.75" x14ac:dyDescent="0.25">
      <c r="A101" s="48" t="s">
        <v>43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82"/>
    </row>
    <row r="102" spans="1:11" ht="15.75" x14ac:dyDescent="0.25">
      <c r="A102" s="49" t="s">
        <v>44</v>
      </c>
      <c r="B102" s="50"/>
      <c r="C102" s="49" t="s">
        <v>25</v>
      </c>
      <c r="D102" s="50"/>
      <c r="E102" s="51" t="s">
        <v>33</v>
      </c>
      <c r="F102" s="52"/>
      <c r="G102" s="51" t="s">
        <v>37</v>
      </c>
      <c r="H102" s="52"/>
      <c r="I102" s="51" t="s">
        <v>45</v>
      </c>
      <c r="J102" s="52"/>
      <c r="K102" s="82"/>
    </row>
    <row r="103" spans="1:11" ht="15.75" x14ac:dyDescent="0.25">
      <c r="A103" s="53" t="s">
        <v>46</v>
      </c>
      <c r="B103" s="53" t="s">
        <v>47</v>
      </c>
      <c r="C103" s="53" t="s">
        <v>46</v>
      </c>
      <c r="D103" s="53" t="s">
        <v>47</v>
      </c>
      <c r="E103" s="54" t="s">
        <v>46</v>
      </c>
      <c r="F103" s="54" t="s">
        <v>47</v>
      </c>
      <c r="G103" s="54" t="s">
        <v>46</v>
      </c>
      <c r="H103" s="54" t="s">
        <v>47</v>
      </c>
      <c r="I103" s="54" t="s">
        <v>46</v>
      </c>
      <c r="J103" s="54" t="s">
        <v>47</v>
      </c>
      <c r="K103" s="82"/>
    </row>
    <row r="104" spans="1:11" ht="15.75" x14ac:dyDescent="0.25">
      <c r="A104" s="53" t="s">
        <v>48</v>
      </c>
      <c r="B104" s="53">
        <f>SUM(D73,D76)</f>
        <v>570</v>
      </c>
      <c r="C104" s="53" t="s">
        <v>49</v>
      </c>
      <c r="D104" s="53">
        <f>SUM(D84)</f>
        <v>700</v>
      </c>
      <c r="E104" s="54" t="s">
        <v>50</v>
      </c>
      <c r="F104" s="54">
        <f>SUM(D88)</f>
        <v>240</v>
      </c>
      <c r="G104" s="54" t="s">
        <v>51</v>
      </c>
      <c r="H104" s="54">
        <f>SUM(D92)</f>
        <v>260</v>
      </c>
      <c r="I104" s="83" t="s">
        <v>52</v>
      </c>
      <c r="J104" s="54">
        <f>SUM(B104,D104,F104,H104)</f>
        <v>1770</v>
      </c>
      <c r="K104" s="82"/>
    </row>
    <row r="105" spans="1:11" s="2" customFormat="1" ht="18.75" x14ac:dyDescent="0.25">
      <c r="A105" s="57" t="s">
        <v>53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84"/>
    </row>
    <row r="106" spans="1:1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</row>
    <row r="107" spans="1:11" ht="31.5" x14ac:dyDescent="0.25">
      <c r="A107" s="60"/>
      <c r="B107" s="60"/>
      <c r="C107" s="58" t="s">
        <v>54</v>
      </c>
      <c r="D107" s="58"/>
      <c r="E107" s="13" t="s">
        <v>55</v>
      </c>
      <c r="F107" s="13" t="s">
        <v>56</v>
      </c>
      <c r="G107" s="13" t="s">
        <v>57</v>
      </c>
      <c r="H107" s="59" t="s">
        <v>58</v>
      </c>
      <c r="I107" s="12" t="s">
        <v>10</v>
      </c>
      <c r="J107" s="60"/>
    </row>
    <row r="108" spans="1:11" ht="15.75" x14ac:dyDescent="0.25">
      <c r="A108" s="60"/>
      <c r="B108" s="60"/>
      <c r="C108" s="61" t="s">
        <v>73</v>
      </c>
      <c r="D108" s="62"/>
      <c r="E108" s="54">
        <v>54</v>
      </c>
      <c r="F108" s="54">
        <v>60</v>
      </c>
      <c r="G108" s="54">
        <v>261</v>
      </c>
      <c r="H108" s="85">
        <v>1800</v>
      </c>
      <c r="I108" s="54">
        <v>50</v>
      </c>
      <c r="J108" s="60"/>
    </row>
    <row r="109" spans="1:11" ht="15.75" x14ac:dyDescent="0.25">
      <c r="A109" s="60"/>
      <c r="B109" s="60"/>
      <c r="C109" s="61" t="s">
        <v>74</v>
      </c>
      <c r="D109" s="62"/>
      <c r="E109" s="86">
        <f>E93</f>
        <v>63.519999999999996</v>
      </c>
      <c r="F109" s="86">
        <f>F93</f>
        <v>65.099999999999994</v>
      </c>
      <c r="G109" s="86">
        <f>G93</f>
        <v>330.78</v>
      </c>
      <c r="H109" s="86">
        <f>H93</f>
        <v>1829.5299999999997</v>
      </c>
      <c r="I109" s="86">
        <f>I93</f>
        <v>53.61</v>
      </c>
      <c r="J109" s="60"/>
    </row>
    <row r="110" spans="1:11" ht="15.75" x14ac:dyDescent="0.25">
      <c r="A110" s="60"/>
      <c r="B110" s="60"/>
      <c r="C110" s="61" t="s">
        <v>61</v>
      </c>
      <c r="D110" s="62"/>
      <c r="E110" s="64">
        <f>SUM(E109*100/E108)</f>
        <v>117.62962962962963</v>
      </c>
      <c r="F110" s="64">
        <f>SUM(F109*100/F108)</f>
        <v>108.49999999999999</v>
      </c>
      <c r="G110" s="64">
        <f>SUM(G109*100/G108)</f>
        <v>126.73563218390805</v>
      </c>
      <c r="H110" s="64">
        <f>SUM(H109*100/H108)</f>
        <v>101.64055555555554</v>
      </c>
      <c r="I110" s="64">
        <f>SUM(I109*100/I108)</f>
        <v>107.22</v>
      </c>
      <c r="J110" s="60"/>
    </row>
    <row r="111" spans="1:11" s="2" customFormat="1" ht="18.75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11" s="2" customFormat="1" ht="23.25" x14ac:dyDescent="0.25">
      <c r="A112" s="1" t="s">
        <v>0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23.25" x14ac:dyDescent="0.25">
      <c r="A113" s="1" t="s">
        <v>1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23.25" x14ac:dyDescent="0.25">
      <c r="A114" s="1" t="s">
        <v>2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5">
      <c r="A115" s="3" t="s">
        <v>62</v>
      </c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4" t="s">
        <v>4</v>
      </c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16.5" x14ac:dyDescent="0.25">
      <c r="A121" s="6" t="s">
        <v>5</v>
      </c>
      <c r="B121" s="6" t="s">
        <v>6</v>
      </c>
      <c r="C121" s="6"/>
      <c r="D121" s="6" t="s">
        <v>7</v>
      </c>
      <c r="E121" s="7" t="s">
        <v>8</v>
      </c>
      <c r="F121" s="7"/>
      <c r="G121" s="7"/>
      <c r="H121" s="6" t="s">
        <v>9</v>
      </c>
      <c r="I121" s="6" t="s">
        <v>10</v>
      </c>
      <c r="J121" s="6" t="s">
        <v>11</v>
      </c>
    </row>
    <row r="122" spans="1:10" ht="30.75" customHeight="1" x14ac:dyDescent="0.25">
      <c r="A122" s="6"/>
      <c r="B122" s="6"/>
      <c r="C122" s="6"/>
      <c r="D122" s="6"/>
      <c r="E122" s="10" t="s">
        <v>12</v>
      </c>
      <c r="F122" s="10" t="s">
        <v>13</v>
      </c>
      <c r="G122" s="10" t="s">
        <v>14</v>
      </c>
      <c r="H122" s="6"/>
      <c r="I122" s="6"/>
      <c r="J122" s="6"/>
    </row>
    <row r="123" spans="1:10" ht="24.75" customHeight="1" x14ac:dyDescent="0.25">
      <c r="A123" s="11" t="s">
        <v>75</v>
      </c>
      <c r="B123" s="11"/>
      <c r="C123" s="11"/>
      <c r="D123" s="66"/>
      <c r="E123" s="17"/>
      <c r="F123" s="17"/>
      <c r="G123" s="17"/>
      <c r="H123" s="17"/>
      <c r="I123" s="66"/>
      <c r="J123" s="66"/>
    </row>
    <row r="124" spans="1:10" ht="20.25" x14ac:dyDescent="0.25">
      <c r="A124" s="14" t="s">
        <v>16</v>
      </c>
      <c r="B124" s="15" t="s">
        <v>76</v>
      </c>
      <c r="C124" s="15"/>
      <c r="D124" s="23">
        <v>90</v>
      </c>
      <c r="E124" s="16">
        <v>9.5</v>
      </c>
      <c r="F124" s="16">
        <v>15.28</v>
      </c>
      <c r="G124" s="16">
        <v>1.92</v>
      </c>
      <c r="H124" s="16">
        <v>175.84</v>
      </c>
      <c r="I124" s="16">
        <v>0.4</v>
      </c>
      <c r="J124" s="79">
        <v>229</v>
      </c>
    </row>
    <row r="125" spans="1:10" ht="20.25" x14ac:dyDescent="0.25">
      <c r="A125" s="14"/>
      <c r="B125" s="15" t="s">
        <v>77</v>
      </c>
      <c r="C125" s="15"/>
      <c r="D125" s="23">
        <v>25</v>
      </c>
      <c r="E125" s="16">
        <v>0.9</v>
      </c>
      <c r="F125" s="16">
        <v>0.03</v>
      </c>
      <c r="G125" s="16">
        <v>2.4500000000000002</v>
      </c>
      <c r="H125" s="16">
        <v>13.63</v>
      </c>
      <c r="I125" s="16">
        <v>3.5</v>
      </c>
      <c r="J125" s="79"/>
    </row>
    <row r="126" spans="1:10" ht="20.25" x14ac:dyDescent="0.25">
      <c r="A126" s="14"/>
      <c r="B126" s="15" t="s">
        <v>18</v>
      </c>
      <c r="C126" s="15"/>
      <c r="D126" s="23">
        <v>40</v>
      </c>
      <c r="E126" s="16">
        <v>3.16</v>
      </c>
      <c r="F126" s="16">
        <v>0.4</v>
      </c>
      <c r="G126" s="16">
        <v>19.32</v>
      </c>
      <c r="H126" s="16">
        <v>93.3</v>
      </c>
      <c r="I126" s="16">
        <v>0</v>
      </c>
      <c r="J126" s="16"/>
    </row>
    <row r="127" spans="1:10" ht="20.25" x14ac:dyDescent="0.25">
      <c r="A127" s="14"/>
      <c r="B127" s="15" t="s">
        <v>19</v>
      </c>
      <c r="C127" s="15"/>
      <c r="D127" s="23">
        <v>10</v>
      </c>
      <c r="E127" s="20">
        <v>0.06</v>
      </c>
      <c r="F127" s="21">
        <v>7.26</v>
      </c>
      <c r="G127" s="21">
        <v>0.14000000000000001</v>
      </c>
      <c r="H127" s="21">
        <v>66</v>
      </c>
      <c r="I127" s="21">
        <v>0</v>
      </c>
      <c r="J127" s="17">
        <v>6</v>
      </c>
    </row>
    <row r="128" spans="1:10" ht="20.25" x14ac:dyDescent="0.25">
      <c r="A128" s="14"/>
      <c r="B128" s="15" t="s">
        <v>40</v>
      </c>
      <c r="C128" s="15"/>
      <c r="D128" s="23">
        <v>200</v>
      </c>
      <c r="E128" s="16">
        <v>0.13</v>
      </c>
      <c r="F128" s="16">
        <v>0.02</v>
      </c>
      <c r="G128" s="16">
        <v>11.3</v>
      </c>
      <c r="H128" s="16">
        <v>45.5</v>
      </c>
      <c r="I128" s="16">
        <v>3.1</v>
      </c>
      <c r="J128" s="44">
        <v>411</v>
      </c>
    </row>
    <row r="129" spans="1:10" ht="18.75" x14ac:dyDescent="0.25">
      <c r="A129" s="25" t="s">
        <v>22</v>
      </c>
      <c r="B129" s="25"/>
      <c r="C129" s="25"/>
      <c r="D129" s="26">
        <f t="shared" ref="D129:I129" si="11">SUM(D124:D128)</f>
        <v>365</v>
      </c>
      <c r="E129" s="27">
        <f t="shared" si="11"/>
        <v>13.750000000000002</v>
      </c>
      <c r="F129" s="27">
        <f t="shared" si="11"/>
        <v>22.99</v>
      </c>
      <c r="G129" s="27">
        <f t="shared" si="11"/>
        <v>35.130000000000003</v>
      </c>
      <c r="H129" s="27">
        <f t="shared" si="11"/>
        <v>394.27</v>
      </c>
      <c r="I129" s="27">
        <f t="shared" si="11"/>
        <v>7</v>
      </c>
      <c r="J129" s="88"/>
    </row>
    <row r="130" spans="1:10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t="37.5" x14ac:dyDescent="0.25">
      <c r="A131" s="21" t="s">
        <v>23</v>
      </c>
      <c r="B131" s="69" t="s">
        <v>66</v>
      </c>
      <c r="C131" s="15"/>
      <c r="D131" s="20">
        <v>110</v>
      </c>
      <c r="E131" s="16">
        <v>0.4</v>
      </c>
      <c r="F131" s="16">
        <v>0.4</v>
      </c>
      <c r="G131" s="16">
        <v>9.8000000000000007</v>
      </c>
      <c r="H131" s="16">
        <v>44</v>
      </c>
      <c r="I131" s="16">
        <v>10</v>
      </c>
      <c r="J131" s="17">
        <v>386</v>
      </c>
    </row>
    <row r="132" spans="1:10" ht="18.75" x14ac:dyDescent="0.25">
      <c r="A132" s="25" t="s">
        <v>22</v>
      </c>
      <c r="B132" s="25"/>
      <c r="C132" s="25"/>
      <c r="D132" s="26">
        <f>SUM(D131)</f>
        <v>110</v>
      </c>
      <c r="E132" s="27">
        <f>SUM(E131)</f>
        <v>0.4</v>
      </c>
      <c r="F132" s="27">
        <f>SUM(F131)</f>
        <v>0.4</v>
      </c>
      <c r="G132" s="27">
        <f>SUM(G131)</f>
        <v>9.8000000000000007</v>
      </c>
      <c r="H132" s="27">
        <v>40</v>
      </c>
      <c r="I132" s="27">
        <f>SUM(I131)</f>
        <v>10</v>
      </c>
      <c r="J132" s="80"/>
    </row>
    <row r="133" spans="1:10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1"/>
    </row>
    <row r="134" spans="1:10" ht="20.25" x14ac:dyDescent="0.25">
      <c r="A134" s="14" t="s">
        <v>25</v>
      </c>
      <c r="B134" s="15" t="s">
        <v>78</v>
      </c>
      <c r="C134" s="15"/>
      <c r="D134" s="23">
        <v>100</v>
      </c>
      <c r="E134" s="16">
        <v>1.98</v>
      </c>
      <c r="F134" s="16">
        <v>3.71</v>
      </c>
      <c r="G134" s="16">
        <v>9.49</v>
      </c>
      <c r="H134" s="16">
        <v>79</v>
      </c>
      <c r="I134" s="16">
        <v>16.37</v>
      </c>
      <c r="J134" s="17">
        <v>143</v>
      </c>
    </row>
    <row r="135" spans="1:10" ht="20.25" x14ac:dyDescent="0.25">
      <c r="A135" s="14"/>
      <c r="B135" s="15" t="s">
        <v>79</v>
      </c>
      <c r="C135" s="15"/>
      <c r="D135" s="23">
        <v>200</v>
      </c>
      <c r="E135" s="16">
        <v>2.2000000000000002</v>
      </c>
      <c r="F135" s="16">
        <v>2.6</v>
      </c>
      <c r="G135" s="16">
        <v>11.2</v>
      </c>
      <c r="H135" s="16">
        <v>74.599999999999994</v>
      </c>
      <c r="I135" s="16">
        <v>5.4</v>
      </c>
      <c r="J135" s="17">
        <v>80</v>
      </c>
    </row>
    <row r="136" spans="1:10" ht="20.25" x14ac:dyDescent="0.25">
      <c r="A136" s="14"/>
      <c r="B136" s="15" t="s">
        <v>80</v>
      </c>
      <c r="C136" s="15"/>
      <c r="D136" s="23">
        <v>120</v>
      </c>
      <c r="E136" s="16">
        <v>2.46</v>
      </c>
      <c r="F136" s="16">
        <v>8.6</v>
      </c>
      <c r="G136" s="16">
        <v>17.350000000000001</v>
      </c>
      <c r="H136" s="16">
        <v>136.31</v>
      </c>
      <c r="I136" s="16">
        <v>14.5</v>
      </c>
      <c r="J136" s="17">
        <v>339</v>
      </c>
    </row>
    <row r="137" spans="1:10" ht="20.25" x14ac:dyDescent="0.25">
      <c r="A137" s="14"/>
      <c r="B137" s="15" t="s">
        <v>81</v>
      </c>
      <c r="C137" s="15"/>
      <c r="D137" s="23">
        <v>90</v>
      </c>
      <c r="E137" s="16">
        <v>12.5</v>
      </c>
      <c r="F137" s="16">
        <v>9.11</v>
      </c>
      <c r="G137" s="16">
        <v>13.44</v>
      </c>
      <c r="H137" s="16">
        <v>175.59</v>
      </c>
      <c r="I137" s="16">
        <v>3.4</v>
      </c>
      <c r="J137" s="17">
        <v>272</v>
      </c>
    </row>
    <row r="138" spans="1:10" ht="20.25" x14ac:dyDescent="0.25">
      <c r="A138" s="14"/>
      <c r="B138" s="92" t="s">
        <v>82</v>
      </c>
      <c r="C138" s="92"/>
      <c r="D138" s="23">
        <v>30</v>
      </c>
      <c r="E138" s="16">
        <v>0.42</v>
      </c>
      <c r="F138" s="16">
        <v>1.49</v>
      </c>
      <c r="G138" s="16">
        <v>2.76</v>
      </c>
      <c r="H138" s="16">
        <v>22.23</v>
      </c>
      <c r="I138" s="16">
        <v>1.0999999999999999E-2</v>
      </c>
      <c r="J138" s="17">
        <v>372</v>
      </c>
    </row>
    <row r="139" spans="1:10" ht="20.25" x14ac:dyDescent="0.25">
      <c r="A139" s="14"/>
      <c r="B139" s="15" t="s">
        <v>18</v>
      </c>
      <c r="C139" s="15"/>
      <c r="D139" s="22">
        <v>30</v>
      </c>
      <c r="E139" s="16">
        <v>2.31</v>
      </c>
      <c r="F139" s="16">
        <v>0.9</v>
      </c>
      <c r="G139" s="16">
        <v>14.49</v>
      </c>
      <c r="H139" s="16">
        <v>78.599999999999994</v>
      </c>
      <c r="I139" s="16">
        <v>0</v>
      </c>
      <c r="J139" s="17"/>
    </row>
    <row r="140" spans="1:10" ht="20.25" x14ac:dyDescent="0.25">
      <c r="A140" s="14"/>
      <c r="B140" s="15" t="s">
        <v>31</v>
      </c>
      <c r="C140" s="15"/>
      <c r="D140" s="23">
        <v>40</v>
      </c>
      <c r="E140" s="16">
        <v>2.64</v>
      </c>
      <c r="F140" s="16">
        <v>0.48</v>
      </c>
      <c r="G140" s="16">
        <v>1.68</v>
      </c>
      <c r="H140" s="16">
        <v>69.599999999999994</v>
      </c>
      <c r="I140" s="16">
        <v>0</v>
      </c>
      <c r="J140" s="17"/>
    </row>
    <row r="141" spans="1:10" ht="20.25" x14ac:dyDescent="0.25">
      <c r="A141" s="14"/>
      <c r="B141" s="15" t="s">
        <v>32</v>
      </c>
      <c r="C141" s="15"/>
      <c r="D141" s="23">
        <v>200</v>
      </c>
      <c r="E141" s="16">
        <v>0.26</v>
      </c>
      <c r="F141" s="16">
        <v>0.02</v>
      </c>
      <c r="G141" s="16">
        <v>27.8</v>
      </c>
      <c r="H141" s="16">
        <v>108.76</v>
      </c>
      <c r="I141" s="16">
        <v>0.4</v>
      </c>
      <c r="J141" s="17">
        <v>394</v>
      </c>
    </row>
    <row r="142" spans="1:10" ht="18.75" x14ac:dyDescent="0.25">
      <c r="A142" s="25" t="s">
        <v>22</v>
      </c>
      <c r="B142" s="25"/>
      <c r="C142" s="25"/>
      <c r="D142" s="26">
        <f t="shared" ref="D142:I142" si="12">SUM(D134:D141)</f>
        <v>810</v>
      </c>
      <c r="E142" s="27">
        <f t="shared" si="12"/>
        <v>24.770000000000003</v>
      </c>
      <c r="F142" s="27">
        <f t="shared" si="12"/>
        <v>26.909999999999997</v>
      </c>
      <c r="G142" s="27">
        <f t="shared" si="12"/>
        <v>98.21</v>
      </c>
      <c r="H142" s="27">
        <f t="shared" si="12"/>
        <v>744.69</v>
      </c>
      <c r="I142" s="27">
        <f t="shared" si="12"/>
        <v>40.081000000000003</v>
      </c>
      <c r="J142" s="24"/>
    </row>
    <row r="143" spans="1:10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</row>
    <row r="144" spans="1:10" ht="20.25" x14ac:dyDescent="0.25">
      <c r="A144" s="6" t="s">
        <v>33</v>
      </c>
      <c r="B144" s="15" t="s">
        <v>36</v>
      </c>
      <c r="C144" s="15"/>
      <c r="D144" s="23">
        <v>150</v>
      </c>
      <c r="E144" s="16">
        <v>4.3499999999999996</v>
      </c>
      <c r="F144" s="16">
        <v>4.6500000000000004</v>
      </c>
      <c r="G144" s="16">
        <v>6.3</v>
      </c>
      <c r="H144" s="16">
        <v>87</v>
      </c>
      <c r="I144" s="16">
        <v>1.05</v>
      </c>
      <c r="J144" s="17">
        <v>420</v>
      </c>
    </row>
    <row r="145" spans="1:10" ht="20.25" x14ac:dyDescent="0.25">
      <c r="A145" s="6"/>
      <c r="B145" s="15" t="s">
        <v>34</v>
      </c>
      <c r="C145" s="15"/>
      <c r="D145" s="23">
        <v>30</v>
      </c>
      <c r="E145" s="16">
        <v>1.44</v>
      </c>
      <c r="F145" s="16">
        <v>6.3</v>
      </c>
      <c r="G145" s="16">
        <v>31.08</v>
      </c>
      <c r="H145" s="16">
        <v>126.9</v>
      </c>
      <c r="I145" s="16">
        <v>0</v>
      </c>
      <c r="J145" s="93" t="s">
        <v>35</v>
      </c>
    </row>
    <row r="146" spans="1:10" ht="18.75" x14ac:dyDescent="0.25">
      <c r="A146" s="75" t="s">
        <v>22</v>
      </c>
      <c r="B146" s="76"/>
      <c r="C146" s="77"/>
      <c r="D146" s="39">
        <f t="shared" ref="D146:I146" si="13">SUM(D144:D145)</f>
        <v>180</v>
      </c>
      <c r="E146" s="40">
        <f t="shared" si="13"/>
        <v>5.7899999999999991</v>
      </c>
      <c r="F146" s="40">
        <f>SUM(F144:F145)</f>
        <v>10.95</v>
      </c>
      <c r="G146" s="40">
        <f>SUM(G144:G145)</f>
        <v>37.379999999999995</v>
      </c>
      <c r="H146" s="40">
        <f>SUM(H144:H145)</f>
        <v>213.9</v>
      </c>
      <c r="I146" s="40">
        <f t="shared" si="13"/>
        <v>1.05</v>
      </c>
      <c r="J146" s="78"/>
    </row>
    <row r="147" spans="1:10" s="2" customFormat="1" ht="18.75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ht="20.25" x14ac:dyDescent="0.25">
      <c r="A148" s="14" t="s">
        <v>37</v>
      </c>
      <c r="B148" s="15" t="s">
        <v>83</v>
      </c>
      <c r="C148" s="15"/>
      <c r="D148" s="23">
        <v>200</v>
      </c>
      <c r="E148" s="16">
        <v>5.9</v>
      </c>
      <c r="F148" s="16">
        <v>5.93</v>
      </c>
      <c r="G148" s="16">
        <v>19.920000000000002</v>
      </c>
      <c r="H148" s="16">
        <v>149.80000000000001</v>
      </c>
      <c r="I148" s="16">
        <v>0.91</v>
      </c>
      <c r="J148" s="17">
        <v>101</v>
      </c>
    </row>
    <row r="149" spans="1:10" ht="20.25" x14ac:dyDescent="0.25">
      <c r="A149" s="14"/>
      <c r="B149" s="15" t="s">
        <v>31</v>
      </c>
      <c r="C149" s="15"/>
      <c r="D149" s="23">
        <v>30</v>
      </c>
      <c r="E149" s="16">
        <v>1.66</v>
      </c>
      <c r="F149" s="16">
        <v>0.36</v>
      </c>
      <c r="G149" s="16">
        <v>10.98</v>
      </c>
      <c r="H149" s="16">
        <v>52.2</v>
      </c>
      <c r="I149" s="16">
        <v>0</v>
      </c>
      <c r="J149" s="44"/>
    </row>
    <row r="150" spans="1:10" ht="20.25" x14ac:dyDescent="0.25">
      <c r="A150" s="14"/>
      <c r="B150" s="15" t="s">
        <v>84</v>
      </c>
      <c r="C150" s="15"/>
      <c r="D150" s="23">
        <v>200</v>
      </c>
      <c r="E150" s="16">
        <v>3.78</v>
      </c>
      <c r="F150" s="16">
        <v>3.25</v>
      </c>
      <c r="G150" s="16">
        <v>17.28</v>
      </c>
      <c r="H150" s="16">
        <v>118.7</v>
      </c>
      <c r="I150" s="16">
        <v>1.6</v>
      </c>
      <c r="J150" s="79">
        <v>416</v>
      </c>
    </row>
    <row r="151" spans="1:10" ht="18.75" x14ac:dyDescent="0.25">
      <c r="A151" s="25" t="s">
        <v>22</v>
      </c>
      <c r="B151" s="25"/>
      <c r="C151" s="25"/>
      <c r="D151" s="26">
        <f t="shared" ref="D151:I151" si="14">SUM(D148:D150)</f>
        <v>430</v>
      </c>
      <c r="E151" s="27">
        <f t="shared" si="14"/>
        <v>11.34</v>
      </c>
      <c r="F151" s="27">
        <f t="shared" si="14"/>
        <v>9.5399999999999991</v>
      </c>
      <c r="G151" s="27">
        <f t="shared" si="14"/>
        <v>48.180000000000007</v>
      </c>
      <c r="H151" s="27">
        <f t="shared" si="14"/>
        <v>320.7</v>
      </c>
      <c r="I151" s="27">
        <f t="shared" si="14"/>
        <v>2.5100000000000002</v>
      </c>
      <c r="J151" s="73"/>
    </row>
    <row r="152" spans="1:10" ht="18.75" x14ac:dyDescent="0.25">
      <c r="A152" s="25" t="s">
        <v>41</v>
      </c>
      <c r="B152" s="25"/>
      <c r="C152" s="25"/>
      <c r="D152" s="26">
        <f t="shared" ref="D152:I152" si="15">SUM(D129,D132,D142,D146,D151)</f>
        <v>1895</v>
      </c>
      <c r="E152" s="27">
        <f t="shared" si="15"/>
        <v>56.05</v>
      </c>
      <c r="F152" s="27">
        <f t="shared" si="15"/>
        <v>70.789999999999992</v>
      </c>
      <c r="G152" s="27">
        <f>SUM(G129,G132,G142,G146,G151)</f>
        <v>228.7</v>
      </c>
      <c r="H152" s="27">
        <f t="shared" si="15"/>
        <v>1713.5600000000002</v>
      </c>
      <c r="I152" s="27">
        <f t="shared" si="15"/>
        <v>60.640999999999998</v>
      </c>
      <c r="J152" s="80"/>
    </row>
    <row r="153" spans="1:10" x14ac:dyDescent="0.25">
      <c r="A153" s="81" t="s">
        <v>42</v>
      </c>
      <c r="B153" s="81"/>
      <c r="C153" s="81"/>
      <c r="D153" s="81"/>
      <c r="E153" s="81"/>
      <c r="F153" s="81"/>
      <c r="G153" s="81"/>
      <c r="H153" s="81"/>
      <c r="I153" s="81"/>
      <c r="J153" s="57"/>
    </row>
    <row r="154" spans="1:10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1:10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</row>
    <row r="156" spans="1:10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</row>
    <row r="157" spans="1:10" s="2" customFormat="1" ht="18.75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</row>
    <row r="158" spans="1:10" ht="15.75" x14ac:dyDescent="0.25">
      <c r="A158" s="48" t="s">
        <v>43</v>
      </c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10" ht="15.75" x14ac:dyDescent="0.25">
      <c r="A159" s="49" t="s">
        <v>44</v>
      </c>
      <c r="B159" s="50"/>
      <c r="C159" s="49" t="s">
        <v>25</v>
      </c>
      <c r="D159" s="50"/>
      <c r="E159" s="51" t="s">
        <v>33</v>
      </c>
      <c r="F159" s="52"/>
      <c r="G159" s="51" t="s">
        <v>37</v>
      </c>
      <c r="H159" s="52"/>
      <c r="I159" s="51" t="s">
        <v>45</v>
      </c>
      <c r="J159" s="52"/>
    </row>
    <row r="160" spans="1:10" ht="15.75" x14ac:dyDescent="0.25">
      <c r="A160" s="53" t="s">
        <v>46</v>
      </c>
      <c r="B160" s="53" t="s">
        <v>47</v>
      </c>
      <c r="C160" s="53" t="s">
        <v>46</v>
      </c>
      <c r="D160" s="53" t="s">
        <v>47</v>
      </c>
      <c r="E160" s="54" t="s">
        <v>46</v>
      </c>
      <c r="F160" s="54" t="s">
        <v>47</v>
      </c>
      <c r="G160" s="54" t="s">
        <v>46</v>
      </c>
      <c r="H160" s="54" t="s">
        <v>47</v>
      </c>
      <c r="I160" s="54" t="s">
        <v>46</v>
      </c>
      <c r="J160" s="54" t="s">
        <v>47</v>
      </c>
    </row>
    <row r="161" spans="1:15" ht="15.75" x14ac:dyDescent="0.25">
      <c r="A161" s="53" t="s">
        <v>48</v>
      </c>
      <c r="B161" s="53">
        <f>SUM(D129,D132)</f>
        <v>475</v>
      </c>
      <c r="C161" s="53" t="s">
        <v>49</v>
      </c>
      <c r="D161" s="53">
        <f>D142</f>
        <v>810</v>
      </c>
      <c r="E161" s="54" t="s">
        <v>50</v>
      </c>
      <c r="F161" s="54">
        <f>D146</f>
        <v>180</v>
      </c>
      <c r="G161" s="54" t="s">
        <v>51</v>
      </c>
      <c r="H161" s="54">
        <f>D151</f>
        <v>430</v>
      </c>
      <c r="I161" s="54" t="s">
        <v>52</v>
      </c>
      <c r="J161" s="54">
        <f>D152</f>
        <v>1895</v>
      </c>
    </row>
    <row r="162" spans="1:15" ht="18.75" customHeight="1" x14ac:dyDescent="0.3">
      <c r="A162" s="57" t="s">
        <v>53</v>
      </c>
      <c r="B162" s="57"/>
      <c r="C162" s="57"/>
      <c r="D162" s="57"/>
      <c r="E162" s="57"/>
      <c r="F162" s="57"/>
      <c r="G162" s="57"/>
      <c r="H162" s="57"/>
      <c r="I162" s="57"/>
      <c r="J162" s="57"/>
    </row>
    <row r="163" spans="1:15" ht="31.5" x14ac:dyDescent="0.25">
      <c r="A163" s="60"/>
      <c r="B163" s="60"/>
      <c r="C163" s="58" t="s">
        <v>54</v>
      </c>
      <c r="D163" s="58"/>
      <c r="E163" s="13" t="s">
        <v>55</v>
      </c>
      <c r="F163" s="13" t="s">
        <v>56</v>
      </c>
      <c r="G163" s="13" t="s">
        <v>57</v>
      </c>
      <c r="H163" s="59" t="s">
        <v>58</v>
      </c>
      <c r="I163" s="12" t="s">
        <v>10</v>
      </c>
      <c r="J163" s="60"/>
    </row>
    <row r="164" spans="1:15" ht="15.75" x14ac:dyDescent="0.25">
      <c r="A164" s="60"/>
      <c r="B164" s="60"/>
      <c r="C164" s="94" t="s">
        <v>85</v>
      </c>
      <c r="D164" s="95"/>
      <c r="E164" s="54">
        <v>54</v>
      </c>
      <c r="F164" s="54">
        <v>60</v>
      </c>
      <c r="G164" s="54">
        <v>261</v>
      </c>
      <c r="H164" s="85">
        <v>1800</v>
      </c>
      <c r="I164" s="54">
        <v>50</v>
      </c>
      <c r="J164" s="60"/>
    </row>
    <row r="165" spans="1:15" ht="15.75" x14ac:dyDescent="0.25">
      <c r="A165" s="60"/>
      <c r="B165" s="60"/>
      <c r="C165" s="94" t="s">
        <v>74</v>
      </c>
      <c r="D165" s="95"/>
      <c r="E165" s="54">
        <f>E152</f>
        <v>56.05</v>
      </c>
      <c r="F165" s="54">
        <f>F152</f>
        <v>70.789999999999992</v>
      </c>
      <c r="G165" s="54">
        <f>G152</f>
        <v>228.7</v>
      </c>
      <c r="H165" s="54">
        <f>H152</f>
        <v>1713.5600000000002</v>
      </c>
      <c r="I165" s="54">
        <f>I152</f>
        <v>60.640999999999998</v>
      </c>
      <c r="J165" s="60"/>
    </row>
    <row r="166" spans="1:15" ht="15.75" x14ac:dyDescent="0.25">
      <c r="A166" s="60"/>
      <c r="B166" s="60"/>
      <c r="C166" s="94" t="s">
        <v>61</v>
      </c>
      <c r="D166" s="95"/>
      <c r="E166" s="96">
        <f>SUM(E165*100/E164)</f>
        <v>103.79629629629629</v>
      </c>
      <c r="F166" s="96">
        <f>SUM(F165*100/F164)</f>
        <v>117.98333333333332</v>
      </c>
      <c r="G166" s="96">
        <f>SUM(G165*100/G164)</f>
        <v>87.624521072796938</v>
      </c>
      <c r="H166" s="96">
        <f>SUM(H165*100/H164)</f>
        <v>95.197777777777787</v>
      </c>
      <c r="I166" s="96">
        <f>SUM(I165*100/I164)</f>
        <v>121.28199999999998</v>
      </c>
      <c r="J166" s="60"/>
      <c r="K166" s="82"/>
      <c r="L166" s="82"/>
      <c r="M166" s="82"/>
      <c r="N166" s="82"/>
      <c r="O166" s="82"/>
    </row>
    <row r="167" spans="1:15" ht="15.7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82"/>
      <c r="L167" s="82"/>
      <c r="M167" s="82"/>
      <c r="N167" s="82"/>
      <c r="O167" s="82"/>
    </row>
    <row r="168" spans="1:15" s="2" customFormat="1" ht="23.25" x14ac:dyDescent="0.25">
      <c r="A168" s="1" t="s">
        <v>0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5" s="2" customFormat="1" ht="23.25" x14ac:dyDescent="0.25">
      <c r="A169" s="1" t="s">
        <v>1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5" s="2" customFormat="1" ht="23.25" x14ac:dyDescent="0.25">
      <c r="A170" s="1" t="s">
        <v>2</v>
      </c>
      <c r="B170" s="1"/>
      <c r="C170" s="1"/>
      <c r="D170" s="1"/>
      <c r="E170" s="1"/>
      <c r="F170" s="1"/>
      <c r="G170" s="1"/>
      <c r="H170" s="1"/>
      <c r="I170" s="1"/>
      <c r="J170" s="1"/>
    </row>
    <row r="171" spans="1:15" s="2" customFormat="1" ht="18.75" customHeight="1" x14ac:dyDescent="0.25">
      <c r="A171" s="3" t="s">
        <v>62</v>
      </c>
      <c r="B171" s="3"/>
      <c r="C171" s="3"/>
      <c r="D171" s="3"/>
      <c r="E171" s="3"/>
      <c r="F171" s="3"/>
      <c r="G171" s="3"/>
      <c r="H171" s="3"/>
      <c r="I171" s="3"/>
      <c r="J171" s="3"/>
    </row>
    <row r="172" spans="1:15" s="2" customFormat="1" ht="18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5" s="2" customFormat="1" ht="18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5" s="2" customFormat="1" ht="18.75" customHeight="1" x14ac:dyDescent="0.25">
      <c r="A174" s="4" t="s">
        <v>4</v>
      </c>
      <c r="B174" s="4"/>
      <c r="C174" s="4"/>
      <c r="D174" s="4"/>
      <c r="E174" s="4"/>
      <c r="F174" s="4"/>
      <c r="G174" s="4"/>
      <c r="H174" s="4"/>
      <c r="I174" s="4"/>
      <c r="J174" s="4"/>
    </row>
    <row r="175" spans="1:15" s="2" customFormat="1" ht="18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5" s="2" customFormat="1" ht="18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s="9" customFormat="1" ht="16.5" customHeight="1" x14ac:dyDescent="0.25">
      <c r="A177" s="97" t="s">
        <v>5</v>
      </c>
      <c r="B177" s="98" t="s">
        <v>6</v>
      </c>
      <c r="C177" s="99"/>
      <c r="D177" s="97" t="s">
        <v>7</v>
      </c>
      <c r="E177" s="100" t="s">
        <v>8</v>
      </c>
      <c r="F177" s="101"/>
      <c r="G177" s="102"/>
      <c r="H177" s="97" t="s">
        <v>9</v>
      </c>
      <c r="I177" s="97" t="s">
        <v>10</v>
      </c>
      <c r="J177" s="97" t="s">
        <v>11</v>
      </c>
    </row>
    <row r="178" spans="1:10" s="9" customFormat="1" ht="29.25" customHeight="1" x14ac:dyDescent="0.25">
      <c r="A178" s="103"/>
      <c r="B178" s="104"/>
      <c r="C178" s="105"/>
      <c r="D178" s="103"/>
      <c r="E178" s="10" t="s">
        <v>12</v>
      </c>
      <c r="F178" s="10" t="s">
        <v>13</v>
      </c>
      <c r="G178" s="10" t="s">
        <v>14</v>
      </c>
      <c r="H178" s="103"/>
      <c r="I178" s="103"/>
      <c r="J178" s="103"/>
    </row>
    <row r="179" spans="1:10" s="9" customFormat="1" ht="21.75" customHeight="1" x14ac:dyDescent="0.25">
      <c r="A179" s="106" t="s">
        <v>86</v>
      </c>
      <c r="B179" s="107"/>
      <c r="C179" s="108"/>
      <c r="D179" s="12"/>
      <c r="E179" s="13"/>
      <c r="F179" s="13"/>
      <c r="G179" s="13"/>
      <c r="H179" s="13"/>
      <c r="I179" s="12"/>
      <c r="J179" s="12"/>
    </row>
    <row r="180" spans="1:10" ht="20.25" x14ac:dyDescent="0.25">
      <c r="A180" s="109" t="s">
        <v>16</v>
      </c>
      <c r="B180" s="110" t="s">
        <v>87</v>
      </c>
      <c r="C180" s="69"/>
      <c r="D180" s="22">
        <v>200</v>
      </c>
      <c r="E180" s="16">
        <v>2.81</v>
      </c>
      <c r="F180" s="16">
        <v>3.07</v>
      </c>
      <c r="G180" s="16">
        <v>17.8</v>
      </c>
      <c r="H180" s="16">
        <v>133.4</v>
      </c>
      <c r="I180" s="16">
        <v>0.91</v>
      </c>
      <c r="J180" s="13">
        <v>101</v>
      </c>
    </row>
    <row r="181" spans="1:10" ht="20.25" x14ac:dyDescent="0.25">
      <c r="A181" s="111"/>
      <c r="B181" s="110" t="s">
        <v>88</v>
      </c>
      <c r="C181" s="69"/>
      <c r="D181" s="22">
        <v>40</v>
      </c>
      <c r="E181" s="16">
        <v>3.2</v>
      </c>
      <c r="F181" s="16">
        <v>4.3</v>
      </c>
      <c r="G181" s="16">
        <v>22.9</v>
      </c>
      <c r="H181" s="16">
        <v>142.80000000000001</v>
      </c>
      <c r="I181" s="16">
        <v>0</v>
      </c>
      <c r="J181" s="112"/>
    </row>
    <row r="182" spans="1:10" ht="20.25" x14ac:dyDescent="0.25">
      <c r="A182" s="111"/>
      <c r="B182" s="110" t="s">
        <v>19</v>
      </c>
      <c r="C182" s="69"/>
      <c r="D182" s="23">
        <v>10</v>
      </c>
      <c r="E182" s="20">
        <v>0.06</v>
      </c>
      <c r="F182" s="21">
        <v>7.26</v>
      </c>
      <c r="G182" s="21">
        <v>0.14000000000000001</v>
      </c>
      <c r="H182" s="21">
        <v>66</v>
      </c>
      <c r="I182" s="21">
        <v>0</v>
      </c>
      <c r="J182" s="17"/>
    </row>
    <row r="183" spans="1:10" ht="20.25" x14ac:dyDescent="0.25">
      <c r="A183" s="113"/>
      <c r="B183" s="110" t="s">
        <v>21</v>
      </c>
      <c r="C183" s="69"/>
      <c r="D183" s="23">
        <v>200</v>
      </c>
      <c r="E183" s="24">
        <v>2.85</v>
      </c>
      <c r="F183" s="24">
        <v>2.67</v>
      </c>
      <c r="G183" s="24">
        <v>19.600000000000001</v>
      </c>
      <c r="H183" s="24">
        <v>140.5</v>
      </c>
      <c r="I183" s="24">
        <v>1.3</v>
      </c>
      <c r="J183" s="17">
        <v>414</v>
      </c>
    </row>
    <row r="184" spans="1:10" ht="18.75" x14ac:dyDescent="0.25">
      <c r="A184" s="114" t="s">
        <v>22</v>
      </c>
      <c r="B184" s="115"/>
      <c r="C184" s="116"/>
      <c r="D184" s="26">
        <f t="shared" ref="D184:I184" si="16">SUM(D180:D183)</f>
        <v>450</v>
      </c>
      <c r="E184" s="27">
        <f t="shared" si="16"/>
        <v>8.92</v>
      </c>
      <c r="F184" s="27">
        <f t="shared" si="16"/>
        <v>17.299999999999997</v>
      </c>
      <c r="G184" s="27">
        <f t="shared" si="16"/>
        <v>60.440000000000005</v>
      </c>
      <c r="H184" s="27">
        <f t="shared" si="16"/>
        <v>482.70000000000005</v>
      </c>
      <c r="I184" s="27">
        <f t="shared" si="16"/>
        <v>2.21</v>
      </c>
      <c r="J184" s="117"/>
    </row>
    <row r="185" spans="1:10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1:10" ht="37.5" x14ac:dyDescent="0.25">
      <c r="A186" s="21" t="s">
        <v>23</v>
      </c>
      <c r="B186" s="110" t="s">
        <v>66</v>
      </c>
      <c r="C186" s="69"/>
      <c r="D186" s="20">
        <v>110</v>
      </c>
      <c r="E186" s="16">
        <v>0.4</v>
      </c>
      <c r="F186" s="16">
        <v>0.4</v>
      </c>
      <c r="G186" s="16">
        <v>9.8000000000000007</v>
      </c>
      <c r="H186" s="16">
        <v>44</v>
      </c>
      <c r="I186" s="16">
        <v>10</v>
      </c>
      <c r="J186" s="17">
        <v>386</v>
      </c>
    </row>
    <row r="187" spans="1:10" ht="18.75" x14ac:dyDescent="0.25">
      <c r="A187" s="118" t="s">
        <v>22</v>
      </c>
      <c r="B187" s="119"/>
      <c r="C187" s="120"/>
      <c r="D187" s="121">
        <f t="shared" ref="D187:I187" si="17">SUM(D186:D186)</f>
        <v>110</v>
      </c>
      <c r="E187" s="122">
        <f t="shared" si="17"/>
        <v>0.4</v>
      </c>
      <c r="F187" s="122">
        <f t="shared" si="17"/>
        <v>0.4</v>
      </c>
      <c r="G187" s="122">
        <f t="shared" si="17"/>
        <v>9.8000000000000007</v>
      </c>
      <c r="H187" s="122">
        <f t="shared" si="17"/>
        <v>44</v>
      </c>
      <c r="I187" s="122">
        <f t="shared" si="17"/>
        <v>10</v>
      </c>
      <c r="J187" s="123"/>
    </row>
    <row r="188" spans="1:10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1:10" ht="34.5" customHeight="1" x14ac:dyDescent="0.25">
      <c r="A189" s="109" t="s">
        <v>25</v>
      </c>
      <c r="B189" s="32" t="s">
        <v>89</v>
      </c>
      <c r="C189" s="33"/>
      <c r="D189" s="23">
        <v>40</v>
      </c>
      <c r="E189" s="16">
        <v>2.4</v>
      </c>
      <c r="F189" s="16">
        <v>1.5</v>
      </c>
      <c r="G189" s="16">
        <v>12.1</v>
      </c>
      <c r="H189" s="16">
        <v>72.7</v>
      </c>
      <c r="I189" s="16">
        <v>11.38</v>
      </c>
      <c r="J189" s="17" t="s">
        <v>27</v>
      </c>
    </row>
    <row r="190" spans="1:10" ht="20.25" x14ac:dyDescent="0.25">
      <c r="A190" s="111"/>
      <c r="B190" s="110" t="s">
        <v>90</v>
      </c>
      <c r="C190" s="69"/>
      <c r="D190" s="23">
        <v>200</v>
      </c>
      <c r="E190" s="16">
        <v>4.3</v>
      </c>
      <c r="F190" s="16">
        <v>4.2</v>
      </c>
      <c r="G190" s="16">
        <v>14.05</v>
      </c>
      <c r="H190" s="16">
        <v>108.8</v>
      </c>
      <c r="I190" s="16">
        <v>4.6500000000000004</v>
      </c>
      <c r="J190" s="17">
        <v>87</v>
      </c>
    </row>
    <row r="191" spans="1:10" ht="20.25" x14ac:dyDescent="0.25">
      <c r="A191" s="111"/>
      <c r="B191" s="110" t="s">
        <v>91</v>
      </c>
      <c r="C191" s="69"/>
      <c r="D191" s="23">
        <v>20</v>
      </c>
      <c r="E191" s="16">
        <v>2.37</v>
      </c>
      <c r="F191" s="16">
        <v>0.24</v>
      </c>
      <c r="G191" s="16">
        <v>13.64</v>
      </c>
      <c r="H191" s="16">
        <v>70.319999999999993</v>
      </c>
      <c r="I191" s="16">
        <v>0</v>
      </c>
      <c r="J191" s="17">
        <v>123</v>
      </c>
    </row>
    <row r="192" spans="1:10" ht="20.25" x14ac:dyDescent="0.25">
      <c r="A192" s="111"/>
      <c r="B192" s="110" t="s">
        <v>92</v>
      </c>
      <c r="C192" s="69"/>
      <c r="D192" s="23">
        <v>100</v>
      </c>
      <c r="E192" s="16">
        <v>9.94</v>
      </c>
      <c r="F192" s="16">
        <v>5.78</v>
      </c>
      <c r="G192" s="16">
        <v>3.55</v>
      </c>
      <c r="H192" s="16">
        <v>121.51</v>
      </c>
      <c r="I192" s="16">
        <v>0.52</v>
      </c>
      <c r="J192" s="17"/>
    </row>
    <row r="193" spans="1:10" ht="20.25" x14ac:dyDescent="0.25">
      <c r="A193" s="111"/>
      <c r="B193" s="110" t="s">
        <v>93</v>
      </c>
      <c r="C193" s="69"/>
      <c r="D193" s="23">
        <v>120</v>
      </c>
      <c r="E193" s="20">
        <v>3.84</v>
      </c>
      <c r="F193" s="16">
        <v>0.93</v>
      </c>
      <c r="G193" s="16">
        <v>25.81</v>
      </c>
      <c r="H193" s="20">
        <v>128.88</v>
      </c>
      <c r="I193" s="20">
        <v>0</v>
      </c>
      <c r="J193" s="17">
        <v>330</v>
      </c>
    </row>
    <row r="194" spans="1:10" ht="20.25" x14ac:dyDescent="0.25">
      <c r="A194" s="111"/>
      <c r="B194" s="110" t="s">
        <v>31</v>
      </c>
      <c r="C194" s="69"/>
      <c r="D194" s="23">
        <v>30</v>
      </c>
      <c r="E194" s="16">
        <v>1.66</v>
      </c>
      <c r="F194" s="16">
        <v>0.3</v>
      </c>
      <c r="G194" s="16">
        <v>10.02</v>
      </c>
      <c r="H194" s="16">
        <v>52</v>
      </c>
      <c r="I194" s="16">
        <v>0</v>
      </c>
      <c r="J194" s="17"/>
    </row>
    <row r="195" spans="1:10" ht="20.25" x14ac:dyDescent="0.25">
      <c r="A195" s="113"/>
      <c r="B195" s="110" t="s">
        <v>94</v>
      </c>
      <c r="C195" s="69"/>
      <c r="D195" s="23">
        <v>200</v>
      </c>
      <c r="E195" s="16">
        <v>0.16</v>
      </c>
      <c r="F195" s="16">
        <v>0.16</v>
      </c>
      <c r="G195" s="16">
        <v>23.88</v>
      </c>
      <c r="H195" s="16">
        <v>11.4</v>
      </c>
      <c r="I195" s="16">
        <v>1.72</v>
      </c>
      <c r="J195" s="17">
        <v>390</v>
      </c>
    </row>
    <row r="196" spans="1:10" ht="18.75" x14ac:dyDescent="0.25">
      <c r="A196" s="114" t="s">
        <v>22</v>
      </c>
      <c r="B196" s="115"/>
      <c r="C196" s="116"/>
      <c r="D196" s="26">
        <f t="shared" ref="D196:I196" si="18">SUM(D189:D195)</f>
        <v>710</v>
      </c>
      <c r="E196" s="27">
        <f t="shared" si="18"/>
        <v>24.669999999999998</v>
      </c>
      <c r="F196" s="27">
        <f t="shared" si="18"/>
        <v>13.110000000000001</v>
      </c>
      <c r="G196" s="27">
        <f t="shared" si="18"/>
        <v>103.04999999999998</v>
      </c>
      <c r="H196" s="27">
        <f t="shared" si="18"/>
        <v>565.61</v>
      </c>
      <c r="I196" s="27">
        <f t="shared" si="18"/>
        <v>18.27</v>
      </c>
      <c r="J196" s="24"/>
    </row>
    <row r="197" spans="1:10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1:10" ht="20.25" x14ac:dyDescent="0.25">
      <c r="A198" s="124" t="s">
        <v>33</v>
      </c>
      <c r="B198" s="125" t="s">
        <v>95</v>
      </c>
      <c r="C198" s="126"/>
      <c r="D198" s="127">
        <v>150</v>
      </c>
      <c r="E198" s="19">
        <v>4.58</v>
      </c>
      <c r="F198" s="19">
        <v>4.08</v>
      </c>
      <c r="G198" s="19">
        <v>7.58</v>
      </c>
      <c r="H198" s="19">
        <v>85</v>
      </c>
      <c r="I198" s="19">
        <v>2.0499999999999998</v>
      </c>
      <c r="J198" s="17">
        <v>419</v>
      </c>
    </row>
    <row r="199" spans="1:10" ht="20.25" x14ac:dyDescent="0.25">
      <c r="A199" s="128"/>
      <c r="B199" s="110" t="s">
        <v>34</v>
      </c>
      <c r="C199" s="69"/>
      <c r="D199" s="16">
        <v>40</v>
      </c>
      <c r="E199" s="16">
        <v>1.92</v>
      </c>
      <c r="F199" s="16">
        <v>7</v>
      </c>
      <c r="G199" s="16">
        <v>32.4</v>
      </c>
      <c r="H199" s="16">
        <v>169.2</v>
      </c>
      <c r="I199" s="16">
        <v>0</v>
      </c>
      <c r="J199" s="17" t="s">
        <v>96</v>
      </c>
    </row>
    <row r="200" spans="1:10" ht="18.75" x14ac:dyDescent="0.25">
      <c r="A200" s="118" t="s">
        <v>22</v>
      </c>
      <c r="B200" s="119"/>
      <c r="C200" s="120"/>
      <c r="D200" s="121">
        <f t="shared" ref="D200:I200" si="19">SUM(D198:D199)</f>
        <v>190</v>
      </c>
      <c r="E200" s="122">
        <f t="shared" si="19"/>
        <v>6.5</v>
      </c>
      <c r="F200" s="122">
        <f t="shared" si="19"/>
        <v>11.08</v>
      </c>
      <c r="G200" s="122">
        <f>SUM(G198:G199)</f>
        <v>39.979999999999997</v>
      </c>
      <c r="H200" s="122">
        <f t="shared" si="19"/>
        <v>254.2</v>
      </c>
      <c r="I200" s="122">
        <f t="shared" si="19"/>
        <v>2.0499999999999998</v>
      </c>
      <c r="J200" s="24"/>
    </row>
    <row r="201" spans="1:10" s="2" customFormat="1" ht="18.75" x14ac:dyDescent="0.25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</row>
    <row r="202" spans="1:10" ht="20.25" x14ac:dyDescent="0.25">
      <c r="A202" s="109" t="s">
        <v>37</v>
      </c>
      <c r="B202" s="110" t="s">
        <v>97</v>
      </c>
      <c r="C202" s="69"/>
      <c r="D202" s="22">
        <v>160</v>
      </c>
      <c r="E202" s="16">
        <v>5.12</v>
      </c>
      <c r="F202" s="16">
        <v>13.89</v>
      </c>
      <c r="G202" s="16">
        <v>11.3</v>
      </c>
      <c r="H202" s="16">
        <v>215.5</v>
      </c>
      <c r="I202" s="16">
        <v>3.49</v>
      </c>
      <c r="J202" s="17">
        <v>290</v>
      </c>
    </row>
    <row r="203" spans="1:10" ht="20.25" x14ac:dyDescent="0.25">
      <c r="A203" s="111"/>
      <c r="B203" s="110" t="s">
        <v>31</v>
      </c>
      <c r="C203" s="69"/>
      <c r="D203" s="23">
        <v>30</v>
      </c>
      <c r="E203" s="16">
        <v>1.66</v>
      </c>
      <c r="F203" s="16">
        <v>0.36</v>
      </c>
      <c r="G203" s="16">
        <v>10.02</v>
      </c>
      <c r="H203" s="16">
        <v>52</v>
      </c>
      <c r="I203" s="16">
        <v>0</v>
      </c>
      <c r="J203" s="17"/>
    </row>
    <row r="204" spans="1:10" ht="20.25" x14ac:dyDescent="0.25">
      <c r="A204" s="113"/>
      <c r="B204" s="110" t="s">
        <v>40</v>
      </c>
      <c r="C204" s="69"/>
      <c r="D204" s="23">
        <v>200</v>
      </c>
      <c r="E204" s="16">
        <v>0.13</v>
      </c>
      <c r="F204" s="16">
        <v>0.02</v>
      </c>
      <c r="G204" s="16">
        <v>11.3</v>
      </c>
      <c r="H204" s="16">
        <v>45.5</v>
      </c>
      <c r="I204" s="16">
        <v>3.1</v>
      </c>
      <c r="J204" s="44">
        <v>411</v>
      </c>
    </row>
    <row r="205" spans="1:10" ht="18.75" x14ac:dyDescent="0.25">
      <c r="A205" s="114" t="s">
        <v>22</v>
      </c>
      <c r="B205" s="115"/>
      <c r="C205" s="116"/>
      <c r="D205" s="26">
        <f t="shared" ref="D205:I205" si="20">SUM(D202:D204)</f>
        <v>390</v>
      </c>
      <c r="E205" s="27">
        <f t="shared" si="20"/>
        <v>6.91</v>
      </c>
      <c r="F205" s="27">
        <f t="shared" si="20"/>
        <v>14.27</v>
      </c>
      <c r="G205" s="27">
        <f t="shared" si="20"/>
        <v>32.620000000000005</v>
      </c>
      <c r="H205" s="27">
        <f t="shared" si="20"/>
        <v>313</v>
      </c>
      <c r="I205" s="27">
        <f t="shared" si="20"/>
        <v>6.59</v>
      </c>
      <c r="J205" s="17"/>
    </row>
    <row r="206" spans="1:10" ht="18.75" x14ac:dyDescent="0.25">
      <c r="A206" s="114" t="s">
        <v>41</v>
      </c>
      <c r="B206" s="115"/>
      <c r="C206" s="116"/>
      <c r="D206" s="26">
        <f t="shared" ref="D206:I206" si="21">SUM(D184,D187,D196,D200,D205)</f>
        <v>1850</v>
      </c>
      <c r="E206" s="27">
        <f t="shared" si="21"/>
        <v>47.399999999999991</v>
      </c>
      <c r="F206" s="27">
        <f t="shared" si="21"/>
        <v>56.16</v>
      </c>
      <c r="G206" s="27">
        <f t="shared" si="21"/>
        <v>245.89</v>
      </c>
      <c r="H206" s="27">
        <f t="shared" si="21"/>
        <v>1659.51</v>
      </c>
      <c r="I206" s="27">
        <f t="shared" si="21"/>
        <v>39.120000000000005</v>
      </c>
      <c r="J206" s="130"/>
    </row>
    <row r="207" spans="1:10" ht="15" customHeight="1" x14ac:dyDescent="0.25">
      <c r="A207" s="46" t="s">
        <v>42</v>
      </c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ht="1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</row>
    <row r="209" spans="1:11" ht="1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</row>
    <row r="210" spans="1:11" ht="1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</row>
    <row r="211" spans="1:11" ht="1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</row>
    <row r="212" spans="1:11" ht="1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</row>
    <row r="213" spans="1:11" s="2" customFormat="1" ht="18.75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11" ht="15.75" x14ac:dyDescent="0.25">
      <c r="A214" s="48" t="s">
        <v>43</v>
      </c>
      <c r="B214" s="48"/>
      <c r="C214" s="48"/>
      <c r="D214" s="48"/>
      <c r="E214" s="48"/>
      <c r="F214" s="48"/>
      <c r="G214" s="48"/>
      <c r="H214" s="48"/>
      <c r="I214" s="48"/>
      <c r="J214" s="48"/>
    </row>
    <row r="215" spans="1:11" ht="15.75" x14ac:dyDescent="0.25">
      <c r="A215" s="131" t="s">
        <v>44</v>
      </c>
      <c r="B215" s="132"/>
      <c r="C215" s="131" t="s">
        <v>25</v>
      </c>
      <c r="D215" s="132"/>
      <c r="E215" s="133" t="s">
        <v>33</v>
      </c>
      <c r="F215" s="134"/>
      <c r="G215" s="133" t="s">
        <v>37</v>
      </c>
      <c r="H215" s="134"/>
      <c r="I215" s="133" t="s">
        <v>45</v>
      </c>
      <c r="J215" s="134"/>
    </row>
    <row r="216" spans="1:11" ht="15.75" x14ac:dyDescent="0.25">
      <c r="A216" s="13" t="s">
        <v>46</v>
      </c>
      <c r="B216" s="13" t="s">
        <v>47</v>
      </c>
      <c r="C216" s="13" t="s">
        <v>46</v>
      </c>
      <c r="D216" s="13" t="s">
        <v>47</v>
      </c>
      <c r="E216" s="117" t="s">
        <v>46</v>
      </c>
      <c r="F216" s="117" t="s">
        <v>47</v>
      </c>
      <c r="G216" s="117" t="s">
        <v>46</v>
      </c>
      <c r="H216" s="117" t="s">
        <v>47</v>
      </c>
      <c r="I216" s="117" t="s">
        <v>46</v>
      </c>
      <c r="J216" s="117" t="s">
        <v>47</v>
      </c>
      <c r="K216" s="82"/>
    </row>
    <row r="217" spans="1:11" ht="15.75" x14ac:dyDescent="0.25">
      <c r="A217" s="13" t="s">
        <v>48</v>
      </c>
      <c r="B217" s="13">
        <f>SUM(D184,D187)</f>
        <v>560</v>
      </c>
      <c r="C217" s="13" t="s">
        <v>49</v>
      </c>
      <c r="D217" s="13">
        <f>D196</f>
        <v>710</v>
      </c>
      <c r="E217" s="117" t="s">
        <v>50</v>
      </c>
      <c r="F217" s="117">
        <f>D200</f>
        <v>190</v>
      </c>
      <c r="G217" s="117" t="s">
        <v>51</v>
      </c>
      <c r="H217" s="117">
        <f>D205</f>
        <v>390</v>
      </c>
      <c r="I217" s="117" t="s">
        <v>52</v>
      </c>
      <c r="J217" s="117">
        <f>D206</f>
        <v>1850</v>
      </c>
      <c r="K217" s="82"/>
    </row>
    <row r="218" spans="1:11" s="2" customFormat="1" ht="18.75" x14ac:dyDescent="0.3">
      <c r="A218" s="46" t="s">
        <v>53</v>
      </c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1" ht="31.5" x14ac:dyDescent="0.25">
      <c r="A219" s="60"/>
      <c r="B219" s="135"/>
      <c r="C219" s="136" t="s">
        <v>54</v>
      </c>
      <c r="D219" s="137"/>
      <c r="E219" s="13" t="s">
        <v>55</v>
      </c>
      <c r="F219" s="13" t="s">
        <v>56</v>
      </c>
      <c r="G219" s="13" t="s">
        <v>57</v>
      </c>
      <c r="H219" s="12" t="s">
        <v>58</v>
      </c>
      <c r="I219" s="12" t="s">
        <v>10</v>
      </c>
      <c r="J219" s="138"/>
    </row>
    <row r="220" spans="1:11" ht="15.75" x14ac:dyDescent="0.25">
      <c r="A220" s="60"/>
      <c r="B220" s="135"/>
      <c r="C220" s="139" t="s">
        <v>85</v>
      </c>
      <c r="D220" s="140"/>
      <c r="E220" s="117">
        <v>54</v>
      </c>
      <c r="F220" s="117">
        <v>60</v>
      </c>
      <c r="G220" s="117">
        <v>261</v>
      </c>
      <c r="H220" s="117">
        <v>1800</v>
      </c>
      <c r="I220" s="117">
        <v>50</v>
      </c>
      <c r="J220" s="138"/>
    </row>
    <row r="221" spans="1:11" ht="15.75" x14ac:dyDescent="0.25">
      <c r="A221" s="60"/>
      <c r="B221" s="135"/>
      <c r="C221" s="139" t="s">
        <v>74</v>
      </c>
      <c r="D221" s="140"/>
      <c r="E221" s="117">
        <f>E206</f>
        <v>47.399999999999991</v>
      </c>
      <c r="F221" s="117">
        <f>F206</f>
        <v>56.16</v>
      </c>
      <c r="G221" s="117">
        <f>G206</f>
        <v>245.89</v>
      </c>
      <c r="H221" s="117">
        <f>H206</f>
        <v>1659.51</v>
      </c>
      <c r="I221" s="117">
        <f>I206</f>
        <v>39.120000000000005</v>
      </c>
      <c r="J221" s="138"/>
    </row>
    <row r="222" spans="1:11" ht="15.75" x14ac:dyDescent="0.25">
      <c r="A222" s="60"/>
      <c r="B222" s="135"/>
      <c r="C222" s="139" t="s">
        <v>61</v>
      </c>
      <c r="D222" s="140"/>
      <c r="E222" s="141">
        <f>SUM(E221*100/E220)</f>
        <v>87.777777777777757</v>
      </c>
      <c r="F222" s="141">
        <f>SUM(F221*100/F220)</f>
        <v>93.6</v>
      </c>
      <c r="G222" s="141">
        <f>SUM(G221*100/G220)</f>
        <v>94.210727969348653</v>
      </c>
      <c r="H222" s="141">
        <f>SUM(H221*100/H220)</f>
        <v>92.194999999999993</v>
      </c>
      <c r="I222" s="141">
        <f>SUM(I221*100/I220)</f>
        <v>78.240000000000009</v>
      </c>
      <c r="J222" s="138"/>
    </row>
    <row r="223" spans="1:11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</row>
    <row r="224" spans="1:11" s="2" customFormat="1" ht="23.25" x14ac:dyDescent="0.25">
      <c r="A224" s="1" t="s">
        <v>0</v>
      </c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2" customFormat="1" ht="23.25" x14ac:dyDescent="0.25">
      <c r="A225" s="1" t="s">
        <v>1</v>
      </c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2" customFormat="1" ht="23.25" x14ac:dyDescent="0.25">
      <c r="A226" s="1" t="s">
        <v>2</v>
      </c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2" customFormat="1" ht="18.75" customHeight="1" x14ac:dyDescent="0.25">
      <c r="A227" s="3" t="s">
        <v>62</v>
      </c>
      <c r="B227" s="3"/>
      <c r="C227" s="3"/>
      <c r="D227" s="3"/>
      <c r="E227" s="3"/>
      <c r="F227" s="3"/>
      <c r="G227" s="3"/>
      <c r="H227" s="3"/>
      <c r="I227" s="3"/>
      <c r="J227" s="3"/>
    </row>
    <row r="228" spans="1:10" s="2" customFormat="1" ht="18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s="2" customFormat="1" ht="18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s="2" customFormat="1" ht="18.75" customHeight="1" x14ac:dyDescent="0.25">
      <c r="A230" s="4" t="s">
        <v>4</v>
      </c>
      <c r="B230" s="4"/>
      <c r="C230" s="4"/>
      <c r="D230" s="4"/>
      <c r="E230" s="4"/>
      <c r="F230" s="4"/>
      <c r="G230" s="4"/>
      <c r="H230" s="4"/>
      <c r="I230" s="4"/>
      <c r="J230" s="4"/>
    </row>
    <row r="231" spans="1:10" s="2" customFormat="1" ht="18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s="2" customFormat="1" ht="21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s="9" customFormat="1" ht="16.5" x14ac:dyDescent="0.25">
      <c r="A233" s="6" t="s">
        <v>5</v>
      </c>
      <c r="B233" s="6" t="s">
        <v>6</v>
      </c>
      <c r="C233" s="6"/>
      <c r="D233" s="6" t="s">
        <v>7</v>
      </c>
      <c r="E233" s="7" t="s">
        <v>8</v>
      </c>
      <c r="F233" s="7"/>
      <c r="G233" s="7"/>
      <c r="H233" s="6" t="s">
        <v>9</v>
      </c>
      <c r="I233" s="6" t="s">
        <v>10</v>
      </c>
      <c r="J233" s="6" t="s">
        <v>11</v>
      </c>
    </row>
    <row r="234" spans="1:10" s="9" customFormat="1" ht="31.5" customHeight="1" x14ac:dyDescent="0.25">
      <c r="A234" s="6"/>
      <c r="B234" s="6"/>
      <c r="C234" s="6"/>
      <c r="D234" s="6"/>
      <c r="E234" s="10" t="s">
        <v>12</v>
      </c>
      <c r="F234" s="10" t="s">
        <v>13</v>
      </c>
      <c r="G234" s="10" t="s">
        <v>14</v>
      </c>
      <c r="H234" s="6"/>
      <c r="I234" s="6"/>
      <c r="J234" s="6"/>
    </row>
    <row r="235" spans="1:10" s="9" customFormat="1" ht="25.5" customHeight="1" x14ac:dyDescent="0.25">
      <c r="A235" s="11" t="s">
        <v>98</v>
      </c>
      <c r="B235" s="11"/>
      <c r="C235" s="11"/>
      <c r="D235" s="66"/>
      <c r="E235" s="17"/>
      <c r="F235" s="17"/>
      <c r="G235" s="17"/>
      <c r="H235" s="17"/>
      <c r="I235" s="66"/>
      <c r="J235" s="66"/>
    </row>
    <row r="236" spans="1:10" ht="20.25" x14ac:dyDescent="0.25">
      <c r="A236" s="14" t="s">
        <v>16</v>
      </c>
      <c r="B236" s="15" t="s">
        <v>99</v>
      </c>
      <c r="C236" s="15"/>
      <c r="D236" s="22">
        <v>200</v>
      </c>
      <c r="E236" s="16">
        <v>3.7</v>
      </c>
      <c r="F236" s="16">
        <v>3.21</v>
      </c>
      <c r="G236" s="16">
        <v>19.829999999999998</v>
      </c>
      <c r="H236" s="16">
        <v>146.19999999999999</v>
      </c>
      <c r="I236" s="16">
        <v>0.91</v>
      </c>
      <c r="J236" s="142">
        <v>101</v>
      </c>
    </row>
    <row r="237" spans="1:10" ht="20.25" x14ac:dyDescent="0.25">
      <c r="A237" s="14"/>
      <c r="B237" s="15" t="s">
        <v>18</v>
      </c>
      <c r="C237" s="15"/>
      <c r="D237" s="23">
        <v>40</v>
      </c>
      <c r="E237" s="16">
        <v>3.16</v>
      </c>
      <c r="F237" s="16">
        <v>0.4</v>
      </c>
      <c r="G237" s="16">
        <v>19.32</v>
      </c>
      <c r="H237" s="16">
        <v>93.3</v>
      </c>
      <c r="I237" s="16">
        <v>0</v>
      </c>
      <c r="J237" s="16"/>
    </row>
    <row r="238" spans="1:10" ht="20.25" x14ac:dyDescent="0.25">
      <c r="A238" s="14"/>
      <c r="B238" s="15" t="s">
        <v>19</v>
      </c>
      <c r="C238" s="15"/>
      <c r="D238" s="23">
        <v>10</v>
      </c>
      <c r="E238" s="20">
        <v>0.06</v>
      </c>
      <c r="F238" s="21">
        <v>7.26</v>
      </c>
      <c r="G238" s="21">
        <v>0.14000000000000001</v>
      </c>
      <c r="H238" s="21">
        <v>66</v>
      </c>
      <c r="I238" s="21">
        <v>0</v>
      </c>
      <c r="J238" s="17"/>
    </row>
    <row r="239" spans="1:10" ht="20.25" x14ac:dyDescent="0.25">
      <c r="A239" s="14"/>
      <c r="B239" s="15" t="s">
        <v>20</v>
      </c>
      <c r="C239" s="15"/>
      <c r="D239" s="22">
        <v>10</v>
      </c>
      <c r="E239" s="16">
        <v>2.6</v>
      </c>
      <c r="F239" s="16">
        <v>3.61</v>
      </c>
      <c r="G239" s="16">
        <v>0</v>
      </c>
      <c r="H239" s="16">
        <v>34.4</v>
      </c>
      <c r="I239" s="16">
        <v>0.08</v>
      </c>
      <c r="J239" s="17">
        <v>7</v>
      </c>
    </row>
    <row r="240" spans="1:10" ht="20.25" x14ac:dyDescent="0.25">
      <c r="A240" s="14"/>
      <c r="B240" s="15" t="s">
        <v>40</v>
      </c>
      <c r="C240" s="15"/>
      <c r="D240" s="23">
        <v>200</v>
      </c>
      <c r="E240" s="16">
        <v>0.13</v>
      </c>
      <c r="F240" s="16">
        <v>0.02</v>
      </c>
      <c r="G240" s="16">
        <v>11.3</v>
      </c>
      <c r="H240" s="16">
        <v>45.5</v>
      </c>
      <c r="I240" s="16">
        <v>3.1</v>
      </c>
      <c r="J240" s="44">
        <v>411</v>
      </c>
    </row>
    <row r="241" spans="1:10" ht="18.75" x14ac:dyDescent="0.25">
      <c r="A241" s="25" t="s">
        <v>22</v>
      </c>
      <c r="B241" s="25"/>
      <c r="C241" s="25"/>
      <c r="D241" s="26">
        <f t="shared" ref="D241:I241" si="22">SUM(D236:D240)</f>
        <v>460</v>
      </c>
      <c r="E241" s="27">
        <f t="shared" si="22"/>
        <v>9.65</v>
      </c>
      <c r="F241" s="27">
        <f t="shared" si="22"/>
        <v>14.499999999999998</v>
      </c>
      <c r="G241" s="27">
        <f t="shared" si="22"/>
        <v>50.59</v>
      </c>
      <c r="H241" s="27">
        <f t="shared" si="22"/>
        <v>385.4</v>
      </c>
      <c r="I241" s="27">
        <f t="shared" si="22"/>
        <v>4.09</v>
      </c>
      <c r="J241" s="27"/>
    </row>
    <row r="242" spans="1:10" ht="18.75" x14ac:dyDescent="0.2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</row>
    <row r="243" spans="1:10" ht="37.5" x14ac:dyDescent="0.25">
      <c r="A243" s="21" t="s">
        <v>23</v>
      </c>
      <c r="B243" s="69" t="s">
        <v>66</v>
      </c>
      <c r="C243" s="15"/>
      <c r="D243" s="20">
        <v>110</v>
      </c>
      <c r="E243" s="16">
        <v>0.4</v>
      </c>
      <c r="F243" s="16">
        <v>0.4</v>
      </c>
      <c r="G243" s="16">
        <v>9.8000000000000007</v>
      </c>
      <c r="H243" s="16">
        <v>44</v>
      </c>
      <c r="I243" s="16">
        <v>10</v>
      </c>
      <c r="J243" s="17">
        <v>386</v>
      </c>
    </row>
    <row r="244" spans="1:10" ht="18.75" x14ac:dyDescent="0.25">
      <c r="A244" s="143" t="s">
        <v>22</v>
      </c>
      <c r="B244" s="143"/>
      <c r="C244" s="143"/>
      <c r="D244" s="121">
        <f t="shared" ref="D244:I244" si="23">SUM(D243:D243)</f>
        <v>110</v>
      </c>
      <c r="E244" s="122">
        <f t="shared" si="23"/>
        <v>0.4</v>
      </c>
      <c r="F244" s="122">
        <f t="shared" si="23"/>
        <v>0.4</v>
      </c>
      <c r="G244" s="122">
        <f t="shared" si="23"/>
        <v>9.8000000000000007</v>
      </c>
      <c r="H244" s="122">
        <f t="shared" si="23"/>
        <v>44</v>
      </c>
      <c r="I244" s="122">
        <f t="shared" si="23"/>
        <v>10</v>
      </c>
      <c r="J244" s="122"/>
    </row>
    <row r="245" spans="1:10" ht="18.75" x14ac:dyDescent="0.25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</row>
    <row r="246" spans="1:10" ht="20.25" x14ac:dyDescent="0.25">
      <c r="A246" s="14" t="s">
        <v>25</v>
      </c>
      <c r="B246" s="15" t="s">
        <v>100</v>
      </c>
      <c r="C246" s="15"/>
      <c r="D246" s="23">
        <v>200</v>
      </c>
      <c r="E246" s="16">
        <v>2.0099999999999998</v>
      </c>
      <c r="F246" s="16">
        <v>2.98</v>
      </c>
      <c r="G246" s="16">
        <v>11.66</v>
      </c>
      <c r="H246" s="16">
        <v>73.599999999999994</v>
      </c>
      <c r="I246" s="16">
        <v>6.6</v>
      </c>
      <c r="J246" s="17">
        <v>86</v>
      </c>
    </row>
    <row r="247" spans="1:10" ht="20.25" x14ac:dyDescent="0.25">
      <c r="A247" s="14"/>
      <c r="B247" s="15" t="s">
        <v>101</v>
      </c>
      <c r="C247" s="15"/>
      <c r="D247" s="23">
        <v>80</v>
      </c>
      <c r="E247" s="16">
        <v>5.42</v>
      </c>
      <c r="F247" s="16">
        <v>7.33</v>
      </c>
      <c r="G247" s="16">
        <v>1.58</v>
      </c>
      <c r="H247" s="16">
        <v>76</v>
      </c>
      <c r="I247" s="16">
        <v>1.5</v>
      </c>
      <c r="J247" s="17">
        <v>320</v>
      </c>
    </row>
    <row r="248" spans="1:10" ht="20.25" x14ac:dyDescent="0.25">
      <c r="A248" s="14"/>
      <c r="B248" s="15" t="s">
        <v>102</v>
      </c>
      <c r="C248" s="15"/>
      <c r="D248" s="23">
        <v>120</v>
      </c>
      <c r="E248" s="16">
        <v>2.2799999999999998</v>
      </c>
      <c r="F248" s="16">
        <v>3.45</v>
      </c>
      <c r="G248" s="16">
        <v>18.41</v>
      </c>
      <c r="H248" s="16">
        <v>113.8</v>
      </c>
      <c r="I248" s="16">
        <v>16.8</v>
      </c>
      <c r="J248" s="17">
        <v>336</v>
      </c>
    </row>
    <row r="249" spans="1:10" ht="20.25" x14ac:dyDescent="0.25">
      <c r="A249" s="14"/>
      <c r="B249" s="43" t="s">
        <v>103</v>
      </c>
      <c r="C249" s="43"/>
      <c r="D249" s="22">
        <v>100</v>
      </c>
      <c r="E249" s="16">
        <v>1.6</v>
      </c>
      <c r="F249" s="20">
        <v>0.9</v>
      </c>
      <c r="G249" s="20">
        <v>11</v>
      </c>
      <c r="H249" s="20">
        <v>56.1</v>
      </c>
      <c r="I249" s="20">
        <v>0.84</v>
      </c>
      <c r="J249" s="17">
        <v>349</v>
      </c>
    </row>
    <row r="250" spans="1:10" ht="20.25" x14ac:dyDescent="0.25">
      <c r="A250" s="14"/>
      <c r="B250" s="15" t="s">
        <v>31</v>
      </c>
      <c r="C250" s="15"/>
      <c r="D250" s="23">
        <v>40</v>
      </c>
      <c r="E250" s="16">
        <v>2.64</v>
      </c>
      <c r="F250" s="16">
        <v>0.48</v>
      </c>
      <c r="G250" s="16">
        <v>13.36</v>
      </c>
      <c r="H250" s="16">
        <v>69.599999999999994</v>
      </c>
      <c r="I250" s="16">
        <v>0</v>
      </c>
      <c r="J250" s="17"/>
    </row>
    <row r="251" spans="1:10" ht="20.25" x14ac:dyDescent="0.25">
      <c r="A251" s="14"/>
      <c r="B251" s="15" t="s">
        <v>18</v>
      </c>
      <c r="C251" s="15"/>
      <c r="D251" s="23">
        <v>40</v>
      </c>
      <c r="E251" s="16">
        <v>3.16</v>
      </c>
      <c r="F251" s="16">
        <v>0.4</v>
      </c>
      <c r="G251" s="16">
        <v>19.32</v>
      </c>
      <c r="H251" s="16">
        <v>93.3</v>
      </c>
      <c r="I251" s="16">
        <v>0</v>
      </c>
      <c r="J251" s="17"/>
    </row>
    <row r="252" spans="1:10" ht="20.25" x14ac:dyDescent="0.25">
      <c r="A252" s="14"/>
      <c r="B252" s="15" t="s">
        <v>32</v>
      </c>
      <c r="C252" s="15"/>
      <c r="D252" s="23">
        <v>200</v>
      </c>
      <c r="E252" s="16">
        <v>0.26</v>
      </c>
      <c r="F252" s="16">
        <v>0.02</v>
      </c>
      <c r="G252" s="16">
        <v>27.3</v>
      </c>
      <c r="H252" s="16">
        <v>108.76</v>
      </c>
      <c r="I252" s="16">
        <v>0.4</v>
      </c>
      <c r="J252" s="17">
        <v>394</v>
      </c>
    </row>
    <row r="253" spans="1:10" ht="18.75" x14ac:dyDescent="0.25">
      <c r="A253" s="25" t="s">
        <v>22</v>
      </c>
      <c r="B253" s="25"/>
      <c r="C253" s="25"/>
      <c r="D253" s="26">
        <f t="shared" ref="D253:I253" si="24">SUM(D246:D252)</f>
        <v>780</v>
      </c>
      <c r="E253" s="27">
        <f t="shared" si="24"/>
        <v>17.37</v>
      </c>
      <c r="F253" s="27">
        <f t="shared" si="24"/>
        <v>15.560000000000002</v>
      </c>
      <c r="G253" s="27">
        <f t="shared" si="24"/>
        <v>102.63</v>
      </c>
      <c r="H253" s="27">
        <f t="shared" si="24"/>
        <v>591.16000000000008</v>
      </c>
      <c r="I253" s="27">
        <f t="shared" si="24"/>
        <v>26.139999999999997</v>
      </c>
      <c r="J253" s="27"/>
    </row>
    <row r="254" spans="1:10" ht="18.75" x14ac:dyDescent="0.25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</row>
    <row r="255" spans="1:10" s="2" customFormat="1" ht="20.25" x14ac:dyDescent="0.25">
      <c r="A255" s="6" t="s">
        <v>33</v>
      </c>
      <c r="B255" s="15" t="s">
        <v>71</v>
      </c>
      <c r="C255" s="15"/>
      <c r="D255" s="23">
        <v>90</v>
      </c>
      <c r="E255" s="16">
        <v>6.5</v>
      </c>
      <c r="F255" s="16">
        <v>7.3</v>
      </c>
      <c r="G255" s="16">
        <v>49.03</v>
      </c>
      <c r="H255" s="16">
        <v>289.8</v>
      </c>
      <c r="I255" s="16">
        <v>0</v>
      </c>
      <c r="J255" s="17">
        <v>450</v>
      </c>
    </row>
    <row r="256" spans="1:10" ht="20.25" x14ac:dyDescent="0.25">
      <c r="A256" s="6"/>
      <c r="B256" s="15" t="s">
        <v>36</v>
      </c>
      <c r="C256" s="15"/>
      <c r="D256" s="23">
        <v>150</v>
      </c>
      <c r="E256" s="16">
        <v>4.3499999999999996</v>
      </c>
      <c r="F256" s="16">
        <v>4.6500000000000004</v>
      </c>
      <c r="G256" s="16">
        <v>6.3</v>
      </c>
      <c r="H256" s="16">
        <v>87</v>
      </c>
      <c r="I256" s="16">
        <v>1.05</v>
      </c>
      <c r="J256" s="17">
        <v>420</v>
      </c>
    </row>
    <row r="257" spans="1:11" ht="18.75" x14ac:dyDescent="0.25">
      <c r="A257" s="25" t="s">
        <v>22</v>
      </c>
      <c r="B257" s="25"/>
      <c r="C257" s="25"/>
      <c r="D257" s="26">
        <f t="shared" ref="D257:I257" si="25">SUM(D255:D256)</f>
        <v>240</v>
      </c>
      <c r="E257" s="27">
        <f t="shared" si="25"/>
        <v>10.85</v>
      </c>
      <c r="F257" s="27">
        <f t="shared" si="25"/>
        <v>11.95</v>
      </c>
      <c r="G257" s="27">
        <f t="shared" si="25"/>
        <v>55.33</v>
      </c>
      <c r="H257" s="27">
        <f t="shared" si="25"/>
        <v>376.8</v>
      </c>
      <c r="I257" s="27">
        <f t="shared" si="25"/>
        <v>1.05</v>
      </c>
      <c r="J257" s="144"/>
    </row>
    <row r="258" spans="1:11" ht="18.75" x14ac:dyDescent="0.25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</row>
    <row r="259" spans="1:11" s="2" customFormat="1" ht="36" customHeight="1" x14ac:dyDescent="0.25">
      <c r="A259" s="14" t="s">
        <v>37</v>
      </c>
      <c r="B259" s="43" t="s">
        <v>104</v>
      </c>
      <c r="C259" s="43"/>
      <c r="D259" s="23">
        <v>110</v>
      </c>
      <c r="E259" s="16">
        <v>14.43</v>
      </c>
      <c r="F259" s="16">
        <v>12.5</v>
      </c>
      <c r="G259" s="16">
        <v>16.350000000000001</v>
      </c>
      <c r="H259" s="16">
        <v>238.08</v>
      </c>
      <c r="I259" s="16">
        <v>0.24</v>
      </c>
      <c r="J259" s="16">
        <v>251</v>
      </c>
    </row>
    <row r="260" spans="1:11" ht="20.25" x14ac:dyDescent="0.25">
      <c r="A260" s="14"/>
      <c r="B260" s="15" t="s">
        <v>24</v>
      </c>
      <c r="C260" s="15"/>
      <c r="D260" s="22">
        <v>150</v>
      </c>
      <c r="E260" s="16">
        <v>0.75</v>
      </c>
      <c r="F260" s="16">
        <v>0</v>
      </c>
      <c r="G260" s="16">
        <v>15.15</v>
      </c>
      <c r="H260" s="16">
        <v>64</v>
      </c>
      <c r="I260" s="16">
        <v>12</v>
      </c>
      <c r="J260" s="17">
        <v>418</v>
      </c>
    </row>
    <row r="261" spans="1:11" ht="18.75" x14ac:dyDescent="0.25">
      <c r="A261" s="25" t="s">
        <v>22</v>
      </c>
      <c r="B261" s="25"/>
      <c r="C261" s="25"/>
      <c r="D261" s="26">
        <f t="shared" ref="D261:I261" si="26">SUM(D259:D260)</f>
        <v>260</v>
      </c>
      <c r="E261" s="27">
        <f>SUM(E259:E260)</f>
        <v>15.18</v>
      </c>
      <c r="F261" s="27">
        <f>SUM(F259:F260)</f>
        <v>12.5</v>
      </c>
      <c r="G261" s="27">
        <f t="shared" si="26"/>
        <v>31.5</v>
      </c>
      <c r="H261" s="27">
        <f t="shared" si="26"/>
        <v>302.08000000000004</v>
      </c>
      <c r="I261" s="27">
        <f t="shared" si="26"/>
        <v>12.24</v>
      </c>
      <c r="J261" s="24"/>
    </row>
    <row r="262" spans="1:11" ht="18.75" x14ac:dyDescent="0.25">
      <c r="A262" s="25" t="s">
        <v>41</v>
      </c>
      <c r="B262" s="25"/>
      <c r="C262" s="25"/>
      <c r="D262" s="26">
        <f t="shared" ref="D262:I262" si="27">SUM(D241,D244,D253,D257,D261)</f>
        <v>1850</v>
      </c>
      <c r="E262" s="27">
        <f t="shared" si="27"/>
        <v>53.45</v>
      </c>
      <c r="F262" s="27">
        <f>SUM(F241,F244,F253,F257,F261)</f>
        <v>54.91</v>
      </c>
      <c r="G262" s="27">
        <f t="shared" si="27"/>
        <v>249.84999999999997</v>
      </c>
      <c r="H262" s="27">
        <f t="shared" si="27"/>
        <v>1699.44</v>
      </c>
      <c r="I262" s="27">
        <f t="shared" si="27"/>
        <v>53.519999999999996</v>
      </c>
      <c r="J262" s="30"/>
    </row>
    <row r="263" spans="1:11" ht="15.75" customHeight="1" x14ac:dyDescent="0.25">
      <c r="A263" s="46" t="s">
        <v>42</v>
      </c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1" s="2" customFormat="1" ht="18.75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145"/>
    </row>
    <row r="265" spans="1:11" ht="15.75" x14ac:dyDescent="0.25">
      <c r="A265" s="48" t="s">
        <v>43</v>
      </c>
      <c r="B265" s="48"/>
      <c r="C265" s="48"/>
      <c r="D265" s="48"/>
      <c r="E265" s="48"/>
      <c r="F265" s="48"/>
      <c r="G265" s="48"/>
      <c r="H265" s="48"/>
      <c r="I265" s="48"/>
      <c r="J265" s="48"/>
      <c r="K265" s="146"/>
    </row>
    <row r="266" spans="1:11" ht="15.75" x14ac:dyDescent="0.25">
      <c r="A266" s="58" t="s">
        <v>44</v>
      </c>
      <c r="B266" s="58"/>
      <c r="C266" s="58" t="s">
        <v>25</v>
      </c>
      <c r="D266" s="58"/>
      <c r="E266" s="147" t="s">
        <v>33</v>
      </c>
      <c r="F266" s="147"/>
      <c r="G266" s="147" t="s">
        <v>37</v>
      </c>
      <c r="H266" s="147"/>
      <c r="I266" s="147" t="s">
        <v>45</v>
      </c>
      <c r="J266" s="147"/>
      <c r="K266" s="146"/>
    </row>
    <row r="267" spans="1:11" ht="15.75" x14ac:dyDescent="0.25">
      <c r="A267" s="13" t="s">
        <v>46</v>
      </c>
      <c r="B267" s="13" t="s">
        <v>47</v>
      </c>
      <c r="C267" s="13" t="s">
        <v>46</v>
      </c>
      <c r="D267" s="13" t="s">
        <v>47</v>
      </c>
      <c r="E267" s="117" t="s">
        <v>46</v>
      </c>
      <c r="F267" s="117" t="s">
        <v>47</v>
      </c>
      <c r="G267" s="117" t="s">
        <v>46</v>
      </c>
      <c r="H267" s="117" t="s">
        <v>47</v>
      </c>
      <c r="I267" s="117" t="s">
        <v>46</v>
      </c>
      <c r="J267" s="117" t="s">
        <v>47</v>
      </c>
      <c r="K267" s="82"/>
    </row>
    <row r="268" spans="1:11" ht="15.75" x14ac:dyDescent="0.25">
      <c r="A268" s="13" t="s">
        <v>48</v>
      </c>
      <c r="B268" s="13" t="s">
        <v>105</v>
      </c>
      <c r="C268" s="13" t="s">
        <v>49</v>
      </c>
      <c r="D268" s="13">
        <f>SUM(D253)</f>
        <v>780</v>
      </c>
      <c r="E268" s="117" t="s">
        <v>50</v>
      </c>
      <c r="F268" s="117">
        <f>SUM(D257)</f>
        <v>240</v>
      </c>
      <c r="G268" s="117" t="s">
        <v>51</v>
      </c>
      <c r="H268" s="117">
        <f>SUM(D261)</f>
        <v>260</v>
      </c>
      <c r="I268" s="117" t="s">
        <v>52</v>
      </c>
      <c r="J268" s="117">
        <f>SUM(D262)</f>
        <v>1850</v>
      </c>
      <c r="K268" s="82"/>
    </row>
    <row r="269" spans="1:11" s="2" customFormat="1" ht="18.75" x14ac:dyDescent="0.25">
      <c r="A269" s="148" t="s">
        <v>53</v>
      </c>
      <c r="B269" s="148"/>
      <c r="C269" s="148"/>
      <c r="D269" s="148"/>
      <c r="E269" s="148"/>
      <c r="F269" s="148"/>
      <c r="G269" s="148"/>
      <c r="H269" s="148"/>
      <c r="I269" s="148"/>
      <c r="J269" s="148"/>
      <c r="K269" s="149"/>
    </row>
    <row r="270" spans="1:11" ht="31.5" x14ac:dyDescent="0.25">
      <c r="A270" s="150"/>
      <c r="B270" s="151"/>
      <c r="C270" s="58" t="s">
        <v>54</v>
      </c>
      <c r="D270" s="58"/>
      <c r="E270" s="13" t="s">
        <v>55</v>
      </c>
      <c r="F270" s="13" t="s">
        <v>56</v>
      </c>
      <c r="G270" s="13" t="s">
        <v>57</v>
      </c>
      <c r="H270" s="12" t="s">
        <v>58</v>
      </c>
      <c r="I270" s="12" t="s">
        <v>10</v>
      </c>
      <c r="J270" s="152"/>
    </row>
    <row r="271" spans="1:11" ht="15.75" x14ac:dyDescent="0.25">
      <c r="A271" s="150"/>
      <c r="B271" s="151"/>
      <c r="C271" s="153" t="s">
        <v>85</v>
      </c>
      <c r="D271" s="153"/>
      <c r="E271" s="117">
        <v>54</v>
      </c>
      <c r="F271" s="117">
        <v>60</v>
      </c>
      <c r="G271" s="117">
        <v>261</v>
      </c>
      <c r="H271" s="117">
        <v>1800</v>
      </c>
      <c r="I271" s="117">
        <v>50</v>
      </c>
      <c r="J271" s="152"/>
    </row>
    <row r="272" spans="1:11" ht="15.75" x14ac:dyDescent="0.25">
      <c r="A272" s="150"/>
      <c r="B272" s="151"/>
      <c r="C272" s="153" t="s">
        <v>74</v>
      </c>
      <c r="D272" s="153"/>
      <c r="E272" s="117">
        <f>E262</f>
        <v>53.45</v>
      </c>
      <c r="F272" s="117">
        <f>F262</f>
        <v>54.91</v>
      </c>
      <c r="G272" s="117">
        <f>G262</f>
        <v>249.84999999999997</v>
      </c>
      <c r="H272" s="117">
        <f>H262</f>
        <v>1699.44</v>
      </c>
      <c r="I272" s="117">
        <f>I262</f>
        <v>53.519999999999996</v>
      </c>
      <c r="J272" s="152"/>
    </row>
    <row r="273" spans="1:11" ht="15.75" x14ac:dyDescent="0.25">
      <c r="A273" s="150"/>
      <c r="B273" s="151"/>
      <c r="C273" s="153" t="s">
        <v>61</v>
      </c>
      <c r="D273" s="153"/>
      <c r="E273" s="141">
        <f>SUM(E272*100/E271)</f>
        <v>98.981481481481481</v>
      </c>
      <c r="F273" s="141">
        <f>SUM(F272*100/F271)</f>
        <v>91.516666666666666</v>
      </c>
      <c r="G273" s="141">
        <f>SUM(G272*100/G271)</f>
        <v>95.727969348658988</v>
      </c>
      <c r="H273" s="141">
        <f>SUM(H272*100/H271)</f>
        <v>94.413333333333327</v>
      </c>
      <c r="I273" s="141">
        <f>SUM(I272*100/I271)</f>
        <v>107.04</v>
      </c>
      <c r="J273" s="152"/>
    </row>
    <row r="274" spans="1:1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82"/>
    </row>
    <row r="275" spans="1:11" x14ac:dyDescent="0.25">
      <c r="A275" s="18"/>
      <c r="K275" s="82"/>
    </row>
    <row r="276" spans="1:1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82"/>
    </row>
    <row r="277" spans="1:11" ht="23.25" x14ac:dyDescent="0.25">
      <c r="A277" s="1" t="s">
        <v>0</v>
      </c>
      <c r="B277" s="1"/>
      <c r="C277" s="1"/>
      <c r="D277" s="1"/>
      <c r="E277" s="1"/>
      <c r="F277" s="1"/>
      <c r="G277" s="1"/>
      <c r="H277" s="1"/>
      <c r="I277" s="1"/>
      <c r="J277" s="1"/>
      <c r="K277" s="82"/>
    </row>
    <row r="278" spans="1:11" ht="23.25" x14ac:dyDescent="0.25">
      <c r="A278" s="1" t="s">
        <v>1</v>
      </c>
      <c r="B278" s="1"/>
      <c r="C278" s="1"/>
      <c r="D278" s="1"/>
      <c r="E278" s="1"/>
      <c r="F278" s="1"/>
      <c r="G278" s="1"/>
      <c r="H278" s="1"/>
      <c r="I278" s="1"/>
      <c r="J278" s="1"/>
      <c r="K278" s="82"/>
    </row>
    <row r="279" spans="1:11" ht="23.25" x14ac:dyDescent="0.25">
      <c r="A279" s="1" t="s">
        <v>2</v>
      </c>
      <c r="B279" s="1"/>
      <c r="C279" s="1"/>
      <c r="D279" s="1"/>
      <c r="E279" s="1"/>
      <c r="F279" s="1"/>
      <c r="G279" s="1"/>
      <c r="H279" s="1"/>
      <c r="I279" s="1"/>
      <c r="J279" s="1"/>
      <c r="K279" s="82"/>
    </row>
    <row r="280" spans="1:11" ht="15" customHeight="1" x14ac:dyDescent="0.25">
      <c r="A280" s="3" t="s">
        <v>62</v>
      </c>
      <c r="B280" s="3"/>
      <c r="C280" s="3"/>
      <c r="D280" s="3"/>
      <c r="E280" s="3"/>
      <c r="F280" s="3"/>
      <c r="G280" s="3"/>
      <c r="H280" s="3"/>
      <c r="I280" s="3"/>
      <c r="J280" s="3"/>
      <c r="K280" s="82"/>
    </row>
    <row r="281" spans="1:11" ht="1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82"/>
    </row>
    <row r="282" spans="1:11" ht="1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82"/>
    </row>
    <row r="283" spans="1:11" s="2" customFormat="1" ht="18.75" x14ac:dyDescent="0.25">
      <c r="A283" s="4" t="s">
        <v>4</v>
      </c>
      <c r="B283" s="4"/>
      <c r="C283" s="4"/>
      <c r="D283" s="4"/>
      <c r="E283" s="4"/>
      <c r="F283" s="4"/>
      <c r="G283" s="4"/>
      <c r="H283" s="4"/>
      <c r="I283" s="4"/>
      <c r="J283" s="4"/>
      <c r="K283" s="145"/>
    </row>
    <row r="284" spans="1:11" s="2" customFormat="1" ht="18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149"/>
    </row>
    <row r="285" spans="1:11" s="2" customFormat="1" ht="18.7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149"/>
    </row>
    <row r="286" spans="1:11" s="9" customFormat="1" ht="16.5" x14ac:dyDescent="0.25">
      <c r="A286" s="6" t="s">
        <v>5</v>
      </c>
      <c r="B286" s="6" t="s">
        <v>6</v>
      </c>
      <c r="C286" s="6"/>
      <c r="D286" s="6" t="s">
        <v>7</v>
      </c>
      <c r="E286" s="7" t="s">
        <v>8</v>
      </c>
      <c r="F286" s="7"/>
      <c r="G286" s="7"/>
      <c r="H286" s="6" t="s">
        <v>9</v>
      </c>
      <c r="I286" s="6" t="s">
        <v>10</v>
      </c>
      <c r="J286" s="6" t="s">
        <v>11</v>
      </c>
    </row>
    <row r="287" spans="1:11" s="9" customFormat="1" ht="31.5" customHeight="1" x14ac:dyDescent="0.25">
      <c r="A287" s="6"/>
      <c r="B287" s="6"/>
      <c r="C287" s="6"/>
      <c r="D287" s="6"/>
      <c r="E287" s="10" t="s">
        <v>12</v>
      </c>
      <c r="F287" s="10" t="s">
        <v>13</v>
      </c>
      <c r="G287" s="10" t="s">
        <v>14</v>
      </c>
      <c r="H287" s="6"/>
      <c r="I287" s="6"/>
      <c r="J287" s="6"/>
    </row>
    <row r="288" spans="1:11" s="9" customFormat="1" ht="24" customHeight="1" x14ac:dyDescent="0.25">
      <c r="A288" s="11" t="s">
        <v>106</v>
      </c>
      <c r="B288" s="11"/>
      <c r="C288" s="11"/>
      <c r="D288" s="66"/>
      <c r="E288" s="17"/>
      <c r="F288" s="17"/>
      <c r="G288" s="17"/>
      <c r="H288" s="17"/>
      <c r="I288" s="66"/>
      <c r="J288" s="66"/>
    </row>
    <row r="289" spans="1:10" ht="20.25" x14ac:dyDescent="0.25">
      <c r="A289" s="14" t="s">
        <v>16</v>
      </c>
      <c r="B289" s="15" t="s">
        <v>107</v>
      </c>
      <c r="C289" s="15"/>
      <c r="D289" s="22">
        <v>120</v>
      </c>
      <c r="E289" s="16">
        <v>6.7</v>
      </c>
      <c r="F289" s="16">
        <v>8.16</v>
      </c>
      <c r="G289" s="16">
        <v>19.059999999999999</v>
      </c>
      <c r="H289" s="16">
        <v>159.4</v>
      </c>
      <c r="I289" s="16">
        <v>0.08</v>
      </c>
      <c r="J289" s="17">
        <v>220</v>
      </c>
    </row>
    <row r="290" spans="1:10" ht="20.25" x14ac:dyDescent="0.25">
      <c r="A290" s="14"/>
      <c r="B290" s="15" t="s">
        <v>18</v>
      </c>
      <c r="C290" s="15"/>
      <c r="D290" s="23">
        <v>40</v>
      </c>
      <c r="E290" s="16">
        <v>3.16</v>
      </c>
      <c r="F290" s="16">
        <v>0.4</v>
      </c>
      <c r="G290" s="16">
        <v>19.32</v>
      </c>
      <c r="H290" s="16">
        <v>93.3</v>
      </c>
      <c r="I290" s="16">
        <v>0</v>
      </c>
      <c r="J290" s="17"/>
    </row>
    <row r="291" spans="1:10" ht="20.25" x14ac:dyDescent="0.25">
      <c r="A291" s="14"/>
      <c r="B291" s="15" t="s">
        <v>19</v>
      </c>
      <c r="C291" s="15"/>
      <c r="D291" s="23">
        <v>10</v>
      </c>
      <c r="E291" s="20">
        <v>0.06</v>
      </c>
      <c r="F291" s="21">
        <v>7.26</v>
      </c>
      <c r="G291" s="21">
        <v>0.14000000000000001</v>
      </c>
      <c r="H291" s="21">
        <v>66</v>
      </c>
      <c r="I291" s="21">
        <v>0</v>
      </c>
      <c r="J291" s="17"/>
    </row>
    <row r="292" spans="1:10" ht="20.25" x14ac:dyDescent="0.25">
      <c r="A292" s="14"/>
      <c r="B292" s="15" t="s">
        <v>40</v>
      </c>
      <c r="C292" s="15"/>
      <c r="D292" s="23">
        <v>200</v>
      </c>
      <c r="E292" s="16">
        <v>0.13</v>
      </c>
      <c r="F292" s="16">
        <v>0.02</v>
      </c>
      <c r="G292" s="16">
        <v>11.3</v>
      </c>
      <c r="H292" s="16">
        <v>45.5</v>
      </c>
      <c r="I292" s="16">
        <v>3.1</v>
      </c>
      <c r="J292" s="44">
        <v>411</v>
      </c>
    </row>
    <row r="293" spans="1:10" ht="20.25" x14ac:dyDescent="0.25">
      <c r="A293" s="14"/>
      <c r="B293" s="15" t="s">
        <v>108</v>
      </c>
      <c r="C293" s="15"/>
      <c r="D293" s="23">
        <v>40</v>
      </c>
      <c r="E293" s="16">
        <v>0.36</v>
      </c>
      <c r="F293" s="16">
        <v>1.88</v>
      </c>
      <c r="G293" s="16">
        <v>2.37</v>
      </c>
      <c r="H293" s="16">
        <v>28</v>
      </c>
      <c r="I293" s="16">
        <v>2.21</v>
      </c>
      <c r="J293" s="17">
        <v>54</v>
      </c>
    </row>
    <row r="294" spans="1:10" ht="18.75" x14ac:dyDescent="0.25">
      <c r="A294" s="25" t="s">
        <v>22</v>
      </c>
      <c r="B294" s="25"/>
      <c r="C294" s="25"/>
      <c r="D294" s="26">
        <f t="shared" ref="D294:I294" si="28">SUM(D289:D293)</f>
        <v>410</v>
      </c>
      <c r="E294" s="27">
        <f t="shared" si="28"/>
        <v>10.41</v>
      </c>
      <c r="F294" s="27">
        <f t="shared" si="28"/>
        <v>17.72</v>
      </c>
      <c r="G294" s="27">
        <f t="shared" si="28"/>
        <v>52.189999999999991</v>
      </c>
      <c r="H294" s="27">
        <f t="shared" si="28"/>
        <v>392.2</v>
      </c>
      <c r="I294" s="27">
        <f t="shared" si="28"/>
        <v>5.3900000000000006</v>
      </c>
      <c r="J294" s="24"/>
    </row>
    <row r="295" spans="1:10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37.5" x14ac:dyDescent="0.25">
      <c r="A296" s="21" t="s">
        <v>23</v>
      </c>
      <c r="B296" s="15" t="s">
        <v>24</v>
      </c>
      <c r="C296" s="15"/>
      <c r="D296" s="22">
        <v>150</v>
      </c>
      <c r="E296" s="16">
        <v>0.75</v>
      </c>
      <c r="F296" s="16">
        <v>0</v>
      </c>
      <c r="G296" s="16">
        <v>15.15</v>
      </c>
      <c r="H296" s="16">
        <v>64</v>
      </c>
      <c r="I296" s="16">
        <v>12</v>
      </c>
      <c r="J296" s="17">
        <v>418</v>
      </c>
    </row>
    <row r="297" spans="1:10" ht="18.75" x14ac:dyDescent="0.25">
      <c r="A297" s="25" t="s">
        <v>22</v>
      </c>
      <c r="B297" s="25"/>
      <c r="C297" s="25"/>
      <c r="D297" s="26">
        <f t="shared" ref="D297:I297" si="29">SUM(D296)</f>
        <v>150</v>
      </c>
      <c r="E297" s="27">
        <f t="shared" si="29"/>
        <v>0.75</v>
      </c>
      <c r="F297" s="27">
        <f t="shared" si="29"/>
        <v>0</v>
      </c>
      <c r="G297" s="27">
        <f t="shared" si="29"/>
        <v>15.15</v>
      </c>
      <c r="H297" s="27">
        <f t="shared" si="29"/>
        <v>64</v>
      </c>
      <c r="I297" s="27">
        <f t="shared" si="29"/>
        <v>12</v>
      </c>
      <c r="J297" s="45"/>
    </row>
    <row r="298" spans="1:10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1:10" ht="20.25" x14ac:dyDescent="0.25">
      <c r="A299" s="14" t="s">
        <v>25</v>
      </c>
      <c r="B299" s="15" t="s">
        <v>109</v>
      </c>
      <c r="C299" s="15"/>
      <c r="D299" s="23">
        <v>200</v>
      </c>
      <c r="E299" s="16">
        <v>2.83</v>
      </c>
      <c r="F299" s="16">
        <v>4.5999999999999996</v>
      </c>
      <c r="G299" s="16">
        <v>12.62</v>
      </c>
      <c r="H299" s="16">
        <v>95.6</v>
      </c>
      <c r="I299" s="16">
        <v>5.03</v>
      </c>
      <c r="J299" s="17">
        <v>69</v>
      </c>
    </row>
    <row r="300" spans="1:10" ht="20.25" x14ac:dyDescent="0.25">
      <c r="A300" s="14"/>
      <c r="B300" s="15" t="s">
        <v>110</v>
      </c>
      <c r="C300" s="15"/>
      <c r="D300" s="22">
        <v>150</v>
      </c>
      <c r="E300" s="16">
        <v>12.2</v>
      </c>
      <c r="F300" s="16">
        <v>12.96</v>
      </c>
      <c r="G300" s="16">
        <v>28.35</v>
      </c>
      <c r="H300" s="16">
        <v>277</v>
      </c>
      <c r="I300" s="16">
        <v>0.72</v>
      </c>
      <c r="J300" s="142">
        <v>411</v>
      </c>
    </row>
    <row r="301" spans="1:10" ht="20.25" x14ac:dyDescent="0.25">
      <c r="A301" s="14"/>
      <c r="B301" s="15" t="s">
        <v>18</v>
      </c>
      <c r="C301" s="15"/>
      <c r="D301" s="23">
        <v>40</v>
      </c>
      <c r="E301" s="16">
        <v>3.16</v>
      </c>
      <c r="F301" s="16">
        <v>0.4</v>
      </c>
      <c r="G301" s="16">
        <v>19.32</v>
      </c>
      <c r="H301" s="16">
        <v>93.3</v>
      </c>
      <c r="I301" s="16">
        <v>0</v>
      </c>
      <c r="J301" s="17"/>
    </row>
    <row r="302" spans="1:10" ht="20.25" x14ac:dyDescent="0.25">
      <c r="A302" s="14"/>
      <c r="B302" s="15" t="s">
        <v>31</v>
      </c>
      <c r="C302" s="15"/>
      <c r="D302" s="23">
        <v>30</v>
      </c>
      <c r="E302" s="16">
        <v>1.66</v>
      </c>
      <c r="F302" s="16">
        <v>0.36</v>
      </c>
      <c r="G302" s="16">
        <v>10.02</v>
      </c>
      <c r="H302" s="16">
        <v>52</v>
      </c>
      <c r="I302" s="16">
        <v>0</v>
      </c>
      <c r="J302" s="17"/>
    </row>
    <row r="303" spans="1:10" ht="20.25" x14ac:dyDescent="0.25">
      <c r="A303" s="14"/>
      <c r="B303" s="15" t="s">
        <v>32</v>
      </c>
      <c r="C303" s="15"/>
      <c r="D303" s="23">
        <v>200</v>
      </c>
      <c r="E303" s="16">
        <v>0.26</v>
      </c>
      <c r="F303" s="16">
        <v>0.02</v>
      </c>
      <c r="G303" s="16">
        <v>27.3</v>
      </c>
      <c r="H303" s="16">
        <v>108.76</v>
      </c>
      <c r="I303" s="16">
        <v>0.4</v>
      </c>
      <c r="J303" s="17">
        <v>394</v>
      </c>
    </row>
    <row r="304" spans="1:10" ht="20.25" customHeight="1" x14ac:dyDescent="0.25">
      <c r="A304" s="14"/>
      <c r="B304" s="110" t="s">
        <v>111</v>
      </c>
      <c r="C304" s="69"/>
      <c r="D304" s="23">
        <v>40</v>
      </c>
      <c r="E304" s="16">
        <v>0.3</v>
      </c>
      <c r="F304" s="16">
        <v>0</v>
      </c>
      <c r="G304" s="16">
        <v>0.7</v>
      </c>
      <c r="H304" s="16">
        <v>4.2</v>
      </c>
      <c r="I304" s="16">
        <v>0.4</v>
      </c>
      <c r="J304" s="17"/>
    </row>
    <row r="305" spans="1:11" ht="18.75" x14ac:dyDescent="0.25">
      <c r="A305" s="25" t="s">
        <v>22</v>
      </c>
      <c r="B305" s="25"/>
      <c r="C305" s="25"/>
      <c r="D305" s="26">
        <f>SUM(D299:D303)</f>
        <v>620</v>
      </c>
      <c r="E305" s="27">
        <f>SUM(E299:E304)</f>
        <v>20.41</v>
      </c>
      <c r="F305" s="27">
        <f>SUM(F299:F304)</f>
        <v>18.34</v>
      </c>
      <c r="G305" s="27">
        <f>SUM(G299:G304)</f>
        <v>98.31</v>
      </c>
      <c r="H305" s="27">
        <f>SUM(H299:H304)</f>
        <v>630.86000000000013</v>
      </c>
      <c r="I305" s="27">
        <f>SUM(I299:I304)</f>
        <v>6.5500000000000007</v>
      </c>
      <c r="J305" s="34"/>
    </row>
    <row r="306" spans="1:1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1:11" ht="20.25" customHeight="1" x14ac:dyDescent="0.25">
      <c r="A307" s="6" t="s">
        <v>33</v>
      </c>
      <c r="B307" s="15" t="s">
        <v>34</v>
      </c>
      <c r="C307" s="15"/>
      <c r="D307" s="23">
        <v>30</v>
      </c>
      <c r="E307" s="16">
        <v>1.44</v>
      </c>
      <c r="F307" s="16">
        <v>6.3</v>
      </c>
      <c r="G307" s="16">
        <v>31.08</v>
      </c>
      <c r="H307" s="16">
        <v>126.9</v>
      </c>
      <c r="I307" s="16">
        <v>0</v>
      </c>
      <c r="J307" s="17" t="s">
        <v>35</v>
      </c>
    </row>
    <row r="308" spans="1:11" ht="20.25" x14ac:dyDescent="0.25">
      <c r="A308" s="6"/>
      <c r="B308" s="15" t="s">
        <v>36</v>
      </c>
      <c r="C308" s="15"/>
      <c r="D308" s="23">
        <v>150</v>
      </c>
      <c r="E308" s="16">
        <v>4.3499999999999996</v>
      </c>
      <c r="F308" s="16">
        <v>4.6500000000000004</v>
      </c>
      <c r="G308" s="16">
        <v>6.3</v>
      </c>
      <c r="H308" s="16">
        <v>87</v>
      </c>
      <c r="I308" s="16">
        <v>1.05</v>
      </c>
      <c r="J308" s="17">
        <v>420</v>
      </c>
    </row>
    <row r="309" spans="1:11" ht="18.75" x14ac:dyDescent="0.25">
      <c r="A309" s="25" t="s">
        <v>22</v>
      </c>
      <c r="B309" s="25"/>
      <c r="C309" s="25"/>
      <c r="D309" s="26">
        <f t="shared" ref="D309:I309" si="30">SUM(D307:D308)</f>
        <v>180</v>
      </c>
      <c r="E309" s="27">
        <f>SUM(E307:E308)</f>
        <v>5.7899999999999991</v>
      </c>
      <c r="F309" s="27">
        <f t="shared" si="30"/>
        <v>10.95</v>
      </c>
      <c r="G309" s="27">
        <f t="shared" si="30"/>
        <v>37.379999999999995</v>
      </c>
      <c r="H309" s="27">
        <f t="shared" si="30"/>
        <v>213.9</v>
      </c>
      <c r="I309" s="27">
        <f t="shared" si="30"/>
        <v>1.05</v>
      </c>
      <c r="J309" s="34"/>
    </row>
    <row r="310" spans="1:1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1:11" ht="20.25" x14ac:dyDescent="0.25">
      <c r="A311" s="14" t="s">
        <v>37</v>
      </c>
      <c r="B311" s="15" t="s">
        <v>31</v>
      </c>
      <c r="C311" s="15"/>
      <c r="D311" s="23">
        <v>30</v>
      </c>
      <c r="E311" s="16">
        <v>1.66</v>
      </c>
      <c r="F311" s="16">
        <v>0.36</v>
      </c>
      <c r="G311" s="16">
        <v>10.02</v>
      </c>
      <c r="H311" s="16">
        <v>52</v>
      </c>
      <c r="I311" s="16">
        <v>0</v>
      </c>
      <c r="J311" s="17"/>
    </row>
    <row r="312" spans="1:11" ht="20.25" x14ac:dyDescent="0.25">
      <c r="A312" s="14"/>
      <c r="B312" s="15" t="s">
        <v>21</v>
      </c>
      <c r="C312" s="15"/>
      <c r="D312" s="23">
        <v>200</v>
      </c>
      <c r="E312" s="24">
        <v>2.85</v>
      </c>
      <c r="F312" s="24">
        <v>2.67</v>
      </c>
      <c r="G312" s="24">
        <v>19.600000000000001</v>
      </c>
      <c r="H312" s="24">
        <v>140.5</v>
      </c>
      <c r="I312" s="24">
        <v>1.3</v>
      </c>
      <c r="J312" s="17">
        <v>414</v>
      </c>
    </row>
    <row r="313" spans="1:11" ht="20.25" x14ac:dyDescent="0.25">
      <c r="A313" s="14"/>
      <c r="B313" s="15" t="s">
        <v>83</v>
      </c>
      <c r="C313" s="15"/>
      <c r="D313" s="23">
        <v>200</v>
      </c>
      <c r="E313" s="16">
        <v>5.9</v>
      </c>
      <c r="F313" s="16">
        <v>6.73</v>
      </c>
      <c r="G313" s="16">
        <v>17.920000000000002</v>
      </c>
      <c r="H313" s="16">
        <v>149.80000000000001</v>
      </c>
      <c r="I313" s="16">
        <v>0.91</v>
      </c>
      <c r="J313" s="17">
        <v>101</v>
      </c>
    </row>
    <row r="314" spans="1:11" ht="18.75" x14ac:dyDescent="0.25">
      <c r="A314" s="25" t="s">
        <v>22</v>
      </c>
      <c r="B314" s="25"/>
      <c r="C314" s="25"/>
      <c r="D314" s="26">
        <f t="shared" ref="D314:I314" si="31">SUM(D311:D313)</f>
        <v>430</v>
      </c>
      <c r="E314" s="27">
        <f>SUM(E311:E313)</f>
        <v>10.41</v>
      </c>
      <c r="F314" s="27">
        <f>SUM(F311:F313)</f>
        <v>9.76</v>
      </c>
      <c r="G314" s="27">
        <f t="shared" si="31"/>
        <v>47.540000000000006</v>
      </c>
      <c r="H314" s="27">
        <f t="shared" si="31"/>
        <v>342.3</v>
      </c>
      <c r="I314" s="27">
        <f t="shared" si="31"/>
        <v>2.21</v>
      </c>
      <c r="J314" s="24"/>
    </row>
    <row r="315" spans="1:11" ht="18.75" x14ac:dyDescent="0.25">
      <c r="A315" s="25" t="s">
        <v>41</v>
      </c>
      <c r="B315" s="25"/>
      <c r="C315" s="25"/>
      <c r="D315" s="26">
        <f t="shared" ref="D315:I315" si="32">SUM(D294,D297,D305,D309,D314)</f>
        <v>1790</v>
      </c>
      <c r="E315" s="27">
        <f>SUM(E294,E297,E305,E309,E314)</f>
        <v>47.769999999999996</v>
      </c>
      <c r="F315" s="27">
        <f t="shared" si="32"/>
        <v>56.77</v>
      </c>
      <c r="G315" s="27">
        <f>SUM(G294,G297,G305,G309,G314)</f>
        <v>250.57</v>
      </c>
      <c r="H315" s="27">
        <f t="shared" si="32"/>
        <v>1643.2600000000002</v>
      </c>
      <c r="I315" s="27">
        <f t="shared" si="32"/>
        <v>27.200000000000003</v>
      </c>
      <c r="J315" s="30"/>
    </row>
    <row r="316" spans="1:11" ht="15.75" customHeight="1" x14ac:dyDescent="0.25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</row>
    <row r="317" spans="1:11" ht="15.75" customHeight="1" x14ac:dyDescent="0.25">
      <c r="A317" s="155"/>
      <c r="B317" s="155"/>
      <c r="C317" s="155"/>
      <c r="D317" s="155"/>
      <c r="E317" s="155"/>
      <c r="F317" s="155"/>
      <c r="G317" s="155"/>
      <c r="H317" s="155"/>
      <c r="I317" s="155"/>
      <c r="J317" s="155"/>
    </row>
    <row r="318" spans="1:11" ht="15.75" customHeight="1" x14ac:dyDescent="0.25">
      <c r="A318" s="155"/>
      <c r="B318" s="155"/>
      <c r="C318" s="155"/>
      <c r="D318" s="155"/>
      <c r="E318" s="155"/>
      <c r="F318" s="155"/>
      <c r="G318" s="155"/>
      <c r="H318" s="155"/>
      <c r="I318" s="155"/>
      <c r="J318" s="155"/>
    </row>
    <row r="319" spans="1:11" x14ac:dyDescent="0.25">
      <c r="A319" s="155"/>
      <c r="B319" s="155"/>
      <c r="C319" s="155"/>
      <c r="D319" s="155"/>
      <c r="E319" s="155"/>
      <c r="F319" s="155"/>
      <c r="G319" s="155"/>
      <c r="H319" s="155"/>
      <c r="I319" s="155"/>
      <c r="J319" s="155"/>
      <c r="K319" s="146"/>
    </row>
    <row r="320" spans="1:11" s="2" customFormat="1" ht="18.75" x14ac:dyDescent="0.25">
      <c r="A320" s="156" t="s">
        <v>42</v>
      </c>
      <c r="B320" s="156"/>
      <c r="C320" s="156"/>
      <c r="D320" s="156"/>
      <c r="E320" s="156"/>
      <c r="F320" s="156"/>
      <c r="G320" s="156"/>
      <c r="H320" s="156"/>
      <c r="I320" s="156"/>
      <c r="J320" s="156"/>
      <c r="K320" s="157"/>
    </row>
    <row r="321" spans="1:11" ht="15.75" x14ac:dyDescent="0.25">
      <c r="A321" s="48" t="s">
        <v>43</v>
      </c>
      <c r="B321" s="48"/>
      <c r="C321" s="48"/>
      <c r="D321" s="48"/>
      <c r="E321" s="48"/>
      <c r="F321" s="48"/>
      <c r="G321" s="48"/>
      <c r="H321" s="48"/>
      <c r="I321" s="48"/>
      <c r="J321" s="48"/>
      <c r="K321" s="158"/>
    </row>
    <row r="322" spans="1:11" ht="15.75" x14ac:dyDescent="0.25">
      <c r="A322" s="49" t="s">
        <v>44</v>
      </c>
      <c r="B322" s="50"/>
      <c r="C322" s="49" t="s">
        <v>25</v>
      </c>
      <c r="D322" s="50"/>
      <c r="E322" s="51" t="s">
        <v>33</v>
      </c>
      <c r="F322" s="52"/>
      <c r="G322" s="51" t="s">
        <v>37</v>
      </c>
      <c r="H322" s="52"/>
      <c r="I322" s="51" t="s">
        <v>45</v>
      </c>
      <c r="J322" s="52"/>
      <c r="K322" s="158"/>
    </row>
    <row r="323" spans="1:11" ht="15.75" x14ac:dyDescent="0.25">
      <c r="A323" s="53" t="s">
        <v>46</v>
      </c>
      <c r="B323" s="53" t="s">
        <v>47</v>
      </c>
      <c r="C323" s="53" t="s">
        <v>46</v>
      </c>
      <c r="D323" s="53" t="s">
        <v>47</v>
      </c>
      <c r="E323" s="54" t="s">
        <v>46</v>
      </c>
      <c r="F323" s="54" t="s">
        <v>47</v>
      </c>
      <c r="G323" s="54" t="s">
        <v>46</v>
      </c>
      <c r="H323" s="54" t="s">
        <v>47</v>
      </c>
      <c r="I323" s="54" t="s">
        <v>46</v>
      </c>
      <c r="J323" s="54" t="s">
        <v>47</v>
      </c>
      <c r="K323" s="146"/>
    </row>
    <row r="324" spans="1:11" ht="15.75" x14ac:dyDescent="0.25">
      <c r="A324" s="53" t="s">
        <v>48</v>
      </c>
      <c r="B324" s="53" t="s">
        <v>112</v>
      </c>
      <c r="C324" s="53" t="s">
        <v>49</v>
      </c>
      <c r="D324" s="53">
        <f>SUM(D305)</f>
        <v>620</v>
      </c>
      <c r="E324" s="54" t="s">
        <v>50</v>
      </c>
      <c r="F324" s="54">
        <f>SUM(D309)</f>
        <v>180</v>
      </c>
      <c r="G324" s="54" t="s">
        <v>51</v>
      </c>
      <c r="H324" s="54">
        <f>SUM(D314)</f>
        <v>430</v>
      </c>
      <c r="I324" s="54" t="s">
        <v>52</v>
      </c>
      <c r="J324" s="54">
        <f>SUM(D315)</f>
        <v>1790</v>
      </c>
      <c r="K324" s="146"/>
    </row>
    <row r="325" spans="1:11" x14ac:dyDescent="0.25">
      <c r="A325" s="57" t="s">
        <v>53</v>
      </c>
      <c r="B325" s="57"/>
      <c r="C325" s="57"/>
      <c r="D325" s="57"/>
      <c r="E325" s="57"/>
      <c r="F325" s="57"/>
      <c r="G325" s="57"/>
      <c r="H325" s="57"/>
      <c r="I325" s="57"/>
      <c r="J325" s="57"/>
      <c r="K325" s="146"/>
    </row>
    <row r="326" spans="1:1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146"/>
    </row>
    <row r="327" spans="1:11" s="2" customFormat="1" ht="18.75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149"/>
    </row>
    <row r="328" spans="1:11" ht="31.5" x14ac:dyDescent="0.25">
      <c r="A328" s="60"/>
      <c r="B328" s="60"/>
      <c r="C328" s="58" t="s">
        <v>54</v>
      </c>
      <c r="D328" s="58"/>
      <c r="E328" s="13" t="s">
        <v>55</v>
      </c>
      <c r="F328" s="13" t="s">
        <v>56</v>
      </c>
      <c r="G328" s="13" t="s">
        <v>57</v>
      </c>
      <c r="H328" s="59" t="s">
        <v>58</v>
      </c>
      <c r="I328" s="12" t="s">
        <v>10</v>
      </c>
      <c r="J328" s="159"/>
    </row>
    <row r="329" spans="1:11" ht="15.75" x14ac:dyDescent="0.25">
      <c r="A329" s="60"/>
      <c r="B329" s="60"/>
      <c r="C329" s="61" t="s">
        <v>113</v>
      </c>
      <c r="D329" s="62"/>
      <c r="E329" s="54">
        <v>54</v>
      </c>
      <c r="F329" s="54">
        <v>60</v>
      </c>
      <c r="G329" s="54">
        <v>261</v>
      </c>
      <c r="H329" s="85">
        <v>1800</v>
      </c>
      <c r="I329" s="54">
        <v>50</v>
      </c>
      <c r="J329" s="159"/>
    </row>
    <row r="330" spans="1:11" ht="15.75" x14ac:dyDescent="0.25">
      <c r="A330" s="60"/>
      <c r="B330" s="60"/>
      <c r="C330" s="61" t="s">
        <v>47</v>
      </c>
      <c r="D330" s="62"/>
      <c r="E330" s="54">
        <f>E315</f>
        <v>47.769999999999996</v>
      </c>
      <c r="F330" s="54">
        <f>F315</f>
        <v>56.77</v>
      </c>
      <c r="G330" s="54">
        <f>G315</f>
        <v>250.57</v>
      </c>
      <c r="H330" s="54">
        <f>H315</f>
        <v>1643.2600000000002</v>
      </c>
      <c r="I330" s="54">
        <f>I315</f>
        <v>27.200000000000003</v>
      </c>
      <c r="J330" s="159"/>
    </row>
    <row r="331" spans="1:11" ht="15.75" x14ac:dyDescent="0.25">
      <c r="A331" s="60"/>
      <c r="B331" s="60"/>
      <c r="C331" s="94" t="s">
        <v>61</v>
      </c>
      <c r="D331" s="95"/>
      <c r="E331" s="96">
        <f>SUM(E330*100/E329)</f>
        <v>88.462962962962962</v>
      </c>
      <c r="F331" s="96">
        <f>SUM(F330*100/F329)</f>
        <v>94.61666666666666</v>
      </c>
      <c r="G331" s="96">
        <f>SUM(G330*100/G329)</f>
        <v>96.003831417624525</v>
      </c>
      <c r="H331" s="96">
        <f>SUM(H330*100/H329)</f>
        <v>91.292222222222236</v>
      </c>
      <c r="I331" s="96">
        <f>SUM(I330*100/I329)</f>
        <v>54.400000000000006</v>
      </c>
      <c r="J331" s="159"/>
    </row>
    <row r="332" spans="1:11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146"/>
    </row>
    <row r="333" spans="1:11" s="2" customFormat="1" ht="18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</row>
    <row r="334" spans="1:11" s="2" customFormat="1" ht="23.25" x14ac:dyDescent="0.25">
      <c r="A334" s="1" t="s">
        <v>0</v>
      </c>
      <c r="B334" s="1"/>
      <c r="C334" s="1"/>
      <c r="D334" s="1"/>
      <c r="E334" s="1"/>
      <c r="F334" s="1"/>
      <c r="G334" s="1"/>
      <c r="H334" s="1"/>
      <c r="I334" s="1"/>
      <c r="J334" s="1"/>
    </row>
    <row r="335" spans="1:11" s="2" customFormat="1" ht="23.25" x14ac:dyDescent="0.25">
      <c r="A335" s="1" t="s">
        <v>1</v>
      </c>
      <c r="B335" s="1"/>
      <c r="C335" s="1"/>
      <c r="D335" s="1"/>
      <c r="E335" s="1"/>
      <c r="F335" s="1"/>
      <c r="G335" s="1"/>
      <c r="H335" s="1"/>
      <c r="I335" s="1"/>
      <c r="J335" s="1"/>
    </row>
    <row r="336" spans="1:11" s="2" customFormat="1" ht="23.25" x14ac:dyDescent="0.25">
      <c r="A336" s="1" t="s">
        <v>2</v>
      </c>
      <c r="B336" s="1"/>
      <c r="C336" s="1"/>
      <c r="D336" s="1"/>
      <c r="E336" s="1"/>
      <c r="F336" s="1"/>
      <c r="G336" s="1"/>
      <c r="H336" s="1"/>
      <c r="I336" s="1"/>
      <c r="J336" s="1"/>
    </row>
    <row r="337" spans="1:10" s="2" customFormat="1" ht="23.25" customHeight="1" x14ac:dyDescent="0.25">
      <c r="A337" s="3" t="s">
        <v>114</v>
      </c>
      <c r="B337" s="3"/>
      <c r="C337" s="3"/>
      <c r="D337" s="3"/>
      <c r="E337" s="3"/>
      <c r="F337" s="3"/>
      <c r="G337" s="3"/>
      <c r="H337" s="3"/>
      <c r="I337" s="3"/>
      <c r="J337" s="3"/>
    </row>
    <row r="338" spans="1:10" s="2" customFormat="1" ht="23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s="2" customFormat="1" ht="21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s="2" customFormat="1" ht="23.25" customHeight="1" x14ac:dyDescent="0.25">
      <c r="A340" s="4" t="s">
        <v>4</v>
      </c>
      <c r="B340" s="4"/>
      <c r="C340" s="4"/>
      <c r="D340" s="4"/>
      <c r="E340" s="4"/>
      <c r="F340" s="4"/>
      <c r="G340" s="4"/>
      <c r="H340" s="4"/>
      <c r="I340" s="4"/>
      <c r="J340" s="4"/>
    </row>
    <row r="341" spans="1:10" s="2" customFormat="1" ht="20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s="9" customFormat="1" ht="1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16.5" x14ac:dyDescent="0.25">
      <c r="A343" s="6" t="s">
        <v>5</v>
      </c>
      <c r="B343" s="6" t="s">
        <v>6</v>
      </c>
      <c r="C343" s="6"/>
      <c r="D343" s="6" t="s">
        <v>7</v>
      </c>
      <c r="E343" s="7" t="s">
        <v>8</v>
      </c>
      <c r="F343" s="7"/>
      <c r="G343" s="7"/>
      <c r="H343" s="6" t="s">
        <v>9</v>
      </c>
      <c r="I343" s="6" t="s">
        <v>10</v>
      </c>
      <c r="J343" s="6" t="s">
        <v>11</v>
      </c>
    </row>
    <row r="344" spans="1:10" ht="29.25" customHeight="1" x14ac:dyDescent="0.25">
      <c r="A344" s="6"/>
      <c r="B344" s="6"/>
      <c r="C344" s="6"/>
      <c r="D344" s="6"/>
      <c r="E344" s="10" t="s">
        <v>12</v>
      </c>
      <c r="F344" s="10" t="s">
        <v>13</v>
      </c>
      <c r="G344" s="10" t="s">
        <v>14</v>
      </c>
      <c r="H344" s="6"/>
      <c r="I344" s="6"/>
      <c r="J344" s="6"/>
    </row>
    <row r="345" spans="1:10" ht="25.5" customHeight="1" x14ac:dyDescent="0.25">
      <c r="A345" s="11" t="s">
        <v>115</v>
      </c>
      <c r="B345" s="11"/>
      <c r="C345" s="11"/>
      <c r="D345" s="12"/>
      <c r="E345" s="13"/>
      <c r="F345" s="13"/>
      <c r="G345" s="13"/>
      <c r="H345" s="13"/>
      <c r="I345" s="12"/>
      <c r="J345" s="12"/>
    </row>
    <row r="346" spans="1:10" ht="20.25" x14ac:dyDescent="0.25">
      <c r="A346" s="14" t="s">
        <v>16</v>
      </c>
      <c r="B346" s="43" t="s">
        <v>116</v>
      </c>
      <c r="C346" s="43"/>
      <c r="D346" s="160">
        <v>200</v>
      </c>
      <c r="E346" s="16">
        <v>2.8</v>
      </c>
      <c r="F346" s="16">
        <v>3.07</v>
      </c>
      <c r="G346" s="16">
        <v>16.829999999999998</v>
      </c>
      <c r="H346" s="16">
        <v>133.4</v>
      </c>
      <c r="I346" s="16">
        <v>0.91</v>
      </c>
      <c r="J346" s="16">
        <v>101</v>
      </c>
    </row>
    <row r="347" spans="1:10" ht="20.25" x14ac:dyDescent="0.25">
      <c r="A347" s="14"/>
      <c r="B347" s="15" t="s">
        <v>18</v>
      </c>
      <c r="C347" s="15"/>
      <c r="D347" s="23">
        <v>40</v>
      </c>
      <c r="E347" s="16">
        <v>3.16</v>
      </c>
      <c r="F347" s="16">
        <v>0.4</v>
      </c>
      <c r="G347" s="16">
        <v>19.32</v>
      </c>
      <c r="H347" s="16">
        <v>93.3</v>
      </c>
      <c r="I347" s="16">
        <v>0</v>
      </c>
      <c r="J347" s="19"/>
    </row>
    <row r="348" spans="1:10" ht="20.25" x14ac:dyDescent="0.25">
      <c r="A348" s="14"/>
      <c r="B348" s="15" t="s">
        <v>19</v>
      </c>
      <c r="C348" s="15"/>
      <c r="D348" s="23">
        <v>10</v>
      </c>
      <c r="E348" s="20">
        <v>0.06</v>
      </c>
      <c r="F348" s="21">
        <v>7.26</v>
      </c>
      <c r="G348" s="21">
        <v>0.14000000000000001</v>
      </c>
      <c r="H348" s="21">
        <v>66</v>
      </c>
      <c r="I348" s="21">
        <v>0</v>
      </c>
      <c r="J348" s="16"/>
    </row>
    <row r="349" spans="1:10" ht="20.25" x14ac:dyDescent="0.25">
      <c r="A349" s="14"/>
      <c r="B349" s="15" t="s">
        <v>20</v>
      </c>
      <c r="C349" s="15"/>
      <c r="D349" s="22">
        <v>10</v>
      </c>
      <c r="E349" s="16">
        <v>2.6</v>
      </c>
      <c r="F349" s="16">
        <v>3.61</v>
      </c>
      <c r="G349" s="16">
        <v>0</v>
      </c>
      <c r="H349" s="16">
        <v>34.4</v>
      </c>
      <c r="I349" s="16">
        <v>0.08</v>
      </c>
      <c r="J349" s="17">
        <v>7</v>
      </c>
    </row>
    <row r="350" spans="1:10" ht="20.25" x14ac:dyDescent="0.25">
      <c r="A350" s="14"/>
      <c r="B350" s="15" t="s">
        <v>65</v>
      </c>
      <c r="C350" s="15"/>
      <c r="D350" s="23">
        <v>200</v>
      </c>
      <c r="E350" s="16">
        <v>2.67</v>
      </c>
      <c r="F350" s="16">
        <v>2.34</v>
      </c>
      <c r="G350" s="16">
        <v>14.3</v>
      </c>
      <c r="H350" s="16">
        <v>91.1</v>
      </c>
      <c r="I350" s="16">
        <v>1.2</v>
      </c>
      <c r="J350" s="17">
        <v>413</v>
      </c>
    </row>
    <row r="351" spans="1:10" s="2" customFormat="1" ht="18.75" x14ac:dyDescent="0.25">
      <c r="A351" s="25" t="s">
        <v>22</v>
      </c>
      <c r="B351" s="25"/>
      <c r="C351" s="25"/>
      <c r="D351" s="26">
        <f t="shared" ref="D351:I351" si="33">SUM(D346:D350)</f>
        <v>460</v>
      </c>
      <c r="E351" s="27">
        <f t="shared" si="33"/>
        <v>11.29</v>
      </c>
      <c r="F351" s="27">
        <f t="shared" si="33"/>
        <v>16.68</v>
      </c>
      <c r="G351" s="27">
        <f t="shared" si="33"/>
        <v>50.59</v>
      </c>
      <c r="H351" s="27">
        <f t="shared" si="33"/>
        <v>418.19999999999993</v>
      </c>
      <c r="I351" s="27">
        <f t="shared" si="33"/>
        <v>2.19</v>
      </c>
      <c r="J351" s="24"/>
    </row>
    <row r="352" spans="1:10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</row>
    <row r="353" spans="1:10" ht="37.5" x14ac:dyDescent="0.25">
      <c r="A353" s="21" t="s">
        <v>23</v>
      </c>
      <c r="B353" s="69" t="s">
        <v>66</v>
      </c>
      <c r="C353" s="15"/>
      <c r="D353" s="20">
        <v>110</v>
      </c>
      <c r="E353" s="16">
        <v>0.4</v>
      </c>
      <c r="F353" s="16">
        <v>0.4</v>
      </c>
      <c r="G353" s="16">
        <v>9.8000000000000007</v>
      </c>
      <c r="H353" s="16">
        <v>44</v>
      </c>
      <c r="I353" s="16">
        <v>10</v>
      </c>
      <c r="J353" s="17">
        <v>386</v>
      </c>
    </row>
    <row r="354" spans="1:10" s="2" customFormat="1" ht="18.75" x14ac:dyDescent="0.25">
      <c r="A354" s="25" t="s">
        <v>22</v>
      </c>
      <c r="B354" s="25"/>
      <c r="C354" s="25"/>
      <c r="D354" s="26">
        <f t="shared" ref="D354:I354" si="34">SUM(D353:D353)</f>
        <v>110</v>
      </c>
      <c r="E354" s="27">
        <f t="shared" si="34"/>
        <v>0.4</v>
      </c>
      <c r="F354" s="27">
        <f t="shared" si="34"/>
        <v>0.4</v>
      </c>
      <c r="G354" s="27">
        <f t="shared" si="34"/>
        <v>9.8000000000000007</v>
      </c>
      <c r="H354" s="27">
        <f t="shared" si="34"/>
        <v>44</v>
      </c>
      <c r="I354" s="27">
        <f t="shared" si="34"/>
        <v>10</v>
      </c>
      <c r="J354" s="30"/>
    </row>
    <row r="355" spans="1:10" s="2" customFormat="1" ht="18.75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</row>
    <row r="356" spans="1:10" ht="37.5" customHeight="1" x14ac:dyDescent="0.25">
      <c r="A356" s="14" t="s">
        <v>25</v>
      </c>
      <c r="B356" s="43" t="s">
        <v>117</v>
      </c>
      <c r="C356" s="43"/>
      <c r="D356" s="23">
        <v>40</v>
      </c>
      <c r="E356" s="16">
        <v>1.5</v>
      </c>
      <c r="F356" s="16">
        <v>0</v>
      </c>
      <c r="G356" s="16">
        <v>3.9</v>
      </c>
      <c r="H356" s="16">
        <v>21.7</v>
      </c>
      <c r="I356" s="16">
        <v>11.38</v>
      </c>
      <c r="J356" s="17"/>
    </row>
    <row r="357" spans="1:10" ht="20.25" x14ac:dyDescent="0.25">
      <c r="A357" s="14"/>
      <c r="B357" s="15" t="s">
        <v>118</v>
      </c>
      <c r="C357" s="15"/>
      <c r="D357" s="23">
        <v>200</v>
      </c>
      <c r="E357" s="16">
        <v>2.15</v>
      </c>
      <c r="F357" s="16">
        <v>2.27</v>
      </c>
      <c r="G357" s="16">
        <v>13.71</v>
      </c>
      <c r="H357" s="16">
        <v>84.8</v>
      </c>
      <c r="I357" s="16">
        <v>6.6</v>
      </c>
      <c r="J357" s="17">
        <v>88</v>
      </c>
    </row>
    <row r="358" spans="1:10" ht="20.25" x14ac:dyDescent="0.25">
      <c r="A358" s="14"/>
      <c r="B358" s="15" t="s">
        <v>102</v>
      </c>
      <c r="C358" s="15"/>
      <c r="D358" s="23">
        <v>120</v>
      </c>
      <c r="E358" s="16">
        <v>2.2799999999999998</v>
      </c>
      <c r="F358" s="16">
        <v>3.45</v>
      </c>
      <c r="G358" s="16">
        <v>18.41</v>
      </c>
      <c r="H358" s="16">
        <v>113.8</v>
      </c>
      <c r="I358" s="16">
        <v>16.8</v>
      </c>
      <c r="J358" s="17">
        <v>336</v>
      </c>
    </row>
    <row r="359" spans="1:10" ht="20.25" x14ac:dyDescent="0.25">
      <c r="A359" s="14"/>
      <c r="B359" s="15" t="s">
        <v>119</v>
      </c>
      <c r="C359" s="15"/>
      <c r="D359" s="22">
        <v>70</v>
      </c>
      <c r="E359" s="16">
        <v>6.23</v>
      </c>
      <c r="F359" s="16">
        <v>7.05</v>
      </c>
      <c r="G359" s="16">
        <v>5.47</v>
      </c>
      <c r="H359" s="16">
        <v>91.38</v>
      </c>
      <c r="I359" s="16">
        <v>0.52</v>
      </c>
      <c r="J359" s="17">
        <v>323</v>
      </c>
    </row>
    <row r="360" spans="1:10" ht="20.25" x14ac:dyDescent="0.25">
      <c r="A360" s="14"/>
      <c r="B360" s="15" t="s">
        <v>18</v>
      </c>
      <c r="C360" s="15"/>
      <c r="D360" s="23">
        <v>40</v>
      </c>
      <c r="E360" s="16">
        <v>3.16</v>
      </c>
      <c r="F360" s="16">
        <v>0.4</v>
      </c>
      <c r="G360" s="16">
        <v>19.32</v>
      </c>
      <c r="H360" s="16">
        <v>93.3</v>
      </c>
      <c r="I360" s="16">
        <v>0</v>
      </c>
      <c r="J360" s="13"/>
    </row>
    <row r="361" spans="1:10" ht="20.25" x14ac:dyDescent="0.25">
      <c r="A361" s="14"/>
      <c r="B361" s="15" t="s">
        <v>31</v>
      </c>
      <c r="C361" s="15"/>
      <c r="D361" s="23">
        <v>30</v>
      </c>
      <c r="E361" s="16">
        <v>1.66</v>
      </c>
      <c r="F361" s="16">
        <v>0.36</v>
      </c>
      <c r="G361" s="16">
        <v>10.02</v>
      </c>
      <c r="H361" s="16">
        <v>52</v>
      </c>
      <c r="I361" s="16">
        <v>0</v>
      </c>
      <c r="J361" s="17"/>
    </row>
    <row r="362" spans="1:10" ht="20.25" x14ac:dyDescent="0.25">
      <c r="A362" s="14"/>
      <c r="B362" s="15" t="s">
        <v>69</v>
      </c>
      <c r="C362" s="15"/>
      <c r="D362" s="23">
        <v>200</v>
      </c>
      <c r="E362" s="16">
        <v>0</v>
      </c>
      <c r="F362" s="16">
        <v>0</v>
      </c>
      <c r="G362" s="16">
        <v>23.5</v>
      </c>
      <c r="H362" s="16">
        <v>76.8</v>
      </c>
      <c r="I362" s="16">
        <v>0</v>
      </c>
      <c r="J362" s="17"/>
    </row>
    <row r="363" spans="1:10" ht="18.75" x14ac:dyDescent="0.25">
      <c r="A363" s="25" t="s">
        <v>22</v>
      </c>
      <c r="B363" s="25"/>
      <c r="C363" s="25"/>
      <c r="D363" s="26">
        <f t="shared" ref="D363:I363" si="35">SUM(D356:D362)</f>
        <v>700</v>
      </c>
      <c r="E363" s="27">
        <f t="shared" si="35"/>
        <v>16.98</v>
      </c>
      <c r="F363" s="27">
        <f t="shared" si="35"/>
        <v>13.53</v>
      </c>
      <c r="G363" s="27">
        <f t="shared" si="35"/>
        <v>94.33</v>
      </c>
      <c r="H363" s="27">
        <f t="shared" si="35"/>
        <v>533.78</v>
      </c>
      <c r="I363" s="27">
        <f t="shared" si="35"/>
        <v>35.300000000000004</v>
      </c>
      <c r="J363" s="161"/>
    </row>
    <row r="364" spans="1:10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</row>
    <row r="365" spans="1:10" ht="20.25" x14ac:dyDescent="0.25">
      <c r="A365" s="6" t="s">
        <v>33</v>
      </c>
      <c r="B365" s="15" t="s">
        <v>120</v>
      </c>
      <c r="C365" s="15"/>
      <c r="D365" s="23">
        <v>150</v>
      </c>
      <c r="E365" s="16">
        <v>4.3499999999999996</v>
      </c>
      <c r="F365" s="16">
        <v>4.6500000000000004</v>
      </c>
      <c r="G365" s="16">
        <v>6.3</v>
      </c>
      <c r="H365" s="16">
        <v>87</v>
      </c>
      <c r="I365" s="16">
        <v>1.05</v>
      </c>
      <c r="J365" s="17">
        <v>420</v>
      </c>
    </row>
    <row r="366" spans="1:10" ht="20.25" x14ac:dyDescent="0.25">
      <c r="A366" s="6"/>
      <c r="B366" s="15" t="s">
        <v>71</v>
      </c>
      <c r="C366" s="15"/>
      <c r="D366" s="23">
        <v>90</v>
      </c>
      <c r="E366" s="16">
        <v>6.5</v>
      </c>
      <c r="F366" s="16">
        <v>7.3</v>
      </c>
      <c r="G366" s="16">
        <v>49.03</v>
      </c>
      <c r="H366" s="16">
        <v>289.8</v>
      </c>
      <c r="I366" s="16">
        <v>0</v>
      </c>
      <c r="J366" s="16">
        <v>450</v>
      </c>
    </row>
    <row r="367" spans="1:10" s="2" customFormat="1" ht="18.75" x14ac:dyDescent="0.25">
      <c r="A367" s="25" t="s">
        <v>22</v>
      </c>
      <c r="B367" s="25"/>
      <c r="C367" s="25"/>
      <c r="D367" s="26">
        <f t="shared" ref="D367:I367" si="36">SUM(D365:D366)</f>
        <v>240</v>
      </c>
      <c r="E367" s="27">
        <f>SUM(E365:E366)</f>
        <v>10.85</v>
      </c>
      <c r="F367" s="27">
        <f t="shared" si="36"/>
        <v>11.95</v>
      </c>
      <c r="G367" s="27">
        <f>SUM(G365:G366)</f>
        <v>55.33</v>
      </c>
      <c r="H367" s="27">
        <f>SUM(H365:H366)</f>
        <v>376.8</v>
      </c>
      <c r="I367" s="27">
        <f t="shared" si="36"/>
        <v>1.05</v>
      </c>
      <c r="J367" s="26"/>
    </row>
    <row r="368" spans="1:10" s="2" customFormat="1" ht="18.75" x14ac:dyDescent="0.25">
      <c r="A368" s="162"/>
      <c r="B368" s="163"/>
      <c r="C368" s="163"/>
      <c r="D368" s="163"/>
      <c r="E368" s="163"/>
      <c r="F368" s="163"/>
      <c r="G368" s="163"/>
      <c r="H368" s="163"/>
      <c r="I368" s="163"/>
      <c r="J368" s="163"/>
    </row>
    <row r="369" spans="1:11" ht="20.25" x14ac:dyDescent="0.25">
      <c r="A369" s="14" t="s">
        <v>37</v>
      </c>
      <c r="B369" s="15" t="s">
        <v>121</v>
      </c>
      <c r="C369" s="15"/>
      <c r="D369" s="22">
        <v>120</v>
      </c>
      <c r="E369" s="20">
        <v>7.4</v>
      </c>
      <c r="F369" s="20">
        <v>8.1999999999999993</v>
      </c>
      <c r="G369" s="20">
        <v>13.6</v>
      </c>
      <c r="H369" s="20">
        <v>198.4</v>
      </c>
      <c r="I369" s="20">
        <v>0.85</v>
      </c>
      <c r="J369" s="16">
        <v>252</v>
      </c>
    </row>
    <row r="370" spans="1:11" ht="20.25" x14ac:dyDescent="0.25">
      <c r="A370" s="14"/>
      <c r="B370" s="15" t="s">
        <v>24</v>
      </c>
      <c r="C370" s="15"/>
      <c r="D370" s="22">
        <v>150</v>
      </c>
      <c r="E370" s="16">
        <v>0.75</v>
      </c>
      <c r="F370" s="16">
        <v>0</v>
      </c>
      <c r="G370" s="16">
        <v>15.15</v>
      </c>
      <c r="H370" s="16">
        <v>64</v>
      </c>
      <c r="I370" s="16">
        <v>12</v>
      </c>
      <c r="J370" s="17">
        <v>418</v>
      </c>
    </row>
    <row r="371" spans="1:11" ht="18.75" x14ac:dyDescent="0.25">
      <c r="A371" s="25" t="s">
        <v>22</v>
      </c>
      <c r="B371" s="25"/>
      <c r="C371" s="25"/>
      <c r="D371" s="26">
        <f t="shared" ref="D371:I371" si="37">SUM(D369:D370)</f>
        <v>270</v>
      </c>
      <c r="E371" s="27">
        <f t="shared" si="37"/>
        <v>8.15</v>
      </c>
      <c r="F371" s="27">
        <f t="shared" si="37"/>
        <v>8.1999999999999993</v>
      </c>
      <c r="G371" s="27">
        <f t="shared" si="37"/>
        <v>28.75</v>
      </c>
      <c r="H371" s="27">
        <f t="shared" si="37"/>
        <v>262.39999999999998</v>
      </c>
      <c r="I371" s="27">
        <f t="shared" si="37"/>
        <v>12.85</v>
      </c>
      <c r="J371" s="27"/>
    </row>
    <row r="372" spans="1:11" ht="18.75" x14ac:dyDescent="0.25">
      <c r="A372" s="25" t="s">
        <v>41</v>
      </c>
      <c r="B372" s="25"/>
      <c r="C372" s="25"/>
      <c r="D372" s="26">
        <f t="shared" ref="D372:I372" si="38">SUM(D351,D354,D363,D367,D371)</f>
        <v>1780</v>
      </c>
      <c r="E372" s="27">
        <f>SUM(E351,E354,E363,E367,E371)</f>
        <v>47.67</v>
      </c>
      <c r="F372" s="27">
        <f>SUM(F351,F354,F363,F367,F371)</f>
        <v>50.760000000000005</v>
      </c>
      <c r="G372" s="27">
        <f>SUM(G351,G354,G363,G367,G371)</f>
        <v>238.8</v>
      </c>
      <c r="H372" s="27">
        <f t="shared" si="38"/>
        <v>1635.1799999999998</v>
      </c>
      <c r="I372" s="27">
        <f t="shared" si="38"/>
        <v>61.39</v>
      </c>
      <c r="J372" s="30"/>
    </row>
    <row r="373" spans="1:11" s="164" customFormat="1" ht="18.75" customHeight="1" x14ac:dyDescent="0.25">
      <c r="A373" s="46" t="s">
        <v>42</v>
      </c>
      <c r="B373" s="46"/>
      <c r="C373" s="46"/>
      <c r="D373" s="46"/>
      <c r="E373" s="46"/>
      <c r="F373" s="46"/>
      <c r="G373" s="46"/>
      <c r="H373" s="46"/>
      <c r="I373" s="46"/>
      <c r="J373" s="46"/>
    </row>
    <row r="374" spans="1:11" s="164" customFormat="1" ht="18.7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</row>
    <row r="375" spans="1:11" ht="18.7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</row>
    <row r="376" spans="1:11" ht="15.75" x14ac:dyDescent="0.25">
      <c r="A376" s="48" t="s">
        <v>43</v>
      </c>
      <c r="B376" s="48"/>
      <c r="C376" s="48"/>
      <c r="D376" s="48"/>
      <c r="E376" s="48"/>
      <c r="F376" s="48"/>
      <c r="G376" s="48"/>
      <c r="H376" s="48"/>
      <c r="I376" s="48"/>
      <c r="J376" s="48"/>
    </row>
    <row r="377" spans="1:11" ht="15.75" x14ac:dyDescent="0.25">
      <c r="A377" s="49" t="s">
        <v>44</v>
      </c>
      <c r="B377" s="50"/>
      <c r="C377" s="49" t="s">
        <v>25</v>
      </c>
      <c r="D377" s="50"/>
      <c r="E377" s="51" t="s">
        <v>33</v>
      </c>
      <c r="F377" s="52"/>
      <c r="G377" s="51" t="s">
        <v>37</v>
      </c>
      <c r="H377" s="52"/>
      <c r="I377" s="51" t="s">
        <v>45</v>
      </c>
      <c r="J377" s="52"/>
    </row>
    <row r="378" spans="1:11" ht="15.75" x14ac:dyDescent="0.25">
      <c r="A378" s="53" t="s">
        <v>46</v>
      </c>
      <c r="B378" s="53" t="s">
        <v>47</v>
      </c>
      <c r="C378" s="53" t="s">
        <v>46</v>
      </c>
      <c r="D378" s="53" t="s">
        <v>47</v>
      </c>
      <c r="E378" s="54" t="s">
        <v>46</v>
      </c>
      <c r="F378" s="54" t="s">
        <v>47</v>
      </c>
      <c r="G378" s="54" t="s">
        <v>46</v>
      </c>
      <c r="H378" s="54" t="s">
        <v>47</v>
      </c>
      <c r="I378" s="54" t="s">
        <v>46</v>
      </c>
      <c r="J378" s="54" t="s">
        <v>47</v>
      </c>
    </row>
    <row r="379" spans="1:11" ht="15.75" x14ac:dyDescent="0.25">
      <c r="A379" s="53" t="s">
        <v>48</v>
      </c>
      <c r="B379" s="53">
        <f>SUM(D351,D354)</f>
        <v>570</v>
      </c>
      <c r="C379" s="53" t="s">
        <v>49</v>
      </c>
      <c r="D379" s="53">
        <f>D363</f>
        <v>700</v>
      </c>
      <c r="E379" s="54" t="s">
        <v>50</v>
      </c>
      <c r="F379" s="54">
        <f>D367</f>
        <v>240</v>
      </c>
      <c r="G379" s="54" t="s">
        <v>51</v>
      </c>
      <c r="H379" s="54">
        <f>D371</f>
        <v>270</v>
      </c>
      <c r="I379" s="54" t="s">
        <v>52</v>
      </c>
      <c r="J379" s="54">
        <f>SUM(D372)</f>
        <v>1780</v>
      </c>
    </row>
    <row r="380" spans="1:11" ht="18.75" customHeight="1" x14ac:dyDescent="0.3">
      <c r="A380" s="57" t="s">
        <v>53</v>
      </c>
      <c r="B380" s="57"/>
      <c r="C380" s="57"/>
      <c r="D380" s="57"/>
      <c r="E380" s="57"/>
      <c r="F380" s="57"/>
      <c r="G380" s="57"/>
      <c r="H380" s="57"/>
      <c r="I380" s="57"/>
      <c r="J380" s="57"/>
    </row>
    <row r="381" spans="1:11" ht="31.5" x14ac:dyDescent="0.25">
      <c r="A381" s="60"/>
      <c r="B381" s="60"/>
      <c r="C381" s="58" t="s">
        <v>54</v>
      </c>
      <c r="D381" s="58"/>
      <c r="E381" s="13" t="s">
        <v>55</v>
      </c>
      <c r="F381" s="13" t="s">
        <v>56</v>
      </c>
      <c r="G381" s="13" t="s">
        <v>57</v>
      </c>
      <c r="H381" s="59" t="s">
        <v>58</v>
      </c>
      <c r="I381" s="12" t="s">
        <v>10</v>
      </c>
      <c r="J381" s="60"/>
    </row>
    <row r="382" spans="1:11" ht="15.75" x14ac:dyDescent="0.25">
      <c r="A382" s="60"/>
      <c r="B382" s="60"/>
      <c r="C382" s="94" t="s">
        <v>85</v>
      </c>
      <c r="D382" s="95"/>
      <c r="E382" s="54">
        <v>54</v>
      </c>
      <c r="F382" s="54">
        <v>60</v>
      </c>
      <c r="G382" s="54">
        <v>261</v>
      </c>
      <c r="H382" s="85">
        <v>1800</v>
      </c>
      <c r="I382" s="54">
        <v>50</v>
      </c>
      <c r="J382" s="60"/>
    </row>
    <row r="383" spans="1:11" ht="15.75" x14ac:dyDescent="0.25">
      <c r="A383" s="60"/>
      <c r="B383" s="60"/>
      <c r="C383" s="94" t="s">
        <v>74</v>
      </c>
      <c r="D383" s="95"/>
      <c r="E383" s="54">
        <f>E372</f>
        <v>47.67</v>
      </c>
      <c r="F383" s="54">
        <f>F372</f>
        <v>50.760000000000005</v>
      </c>
      <c r="G383" s="54">
        <f>G372</f>
        <v>238.8</v>
      </c>
      <c r="H383" s="54">
        <f>H372</f>
        <v>1635.1799999999998</v>
      </c>
      <c r="I383" s="54">
        <f>I372</f>
        <v>61.39</v>
      </c>
      <c r="J383" s="60"/>
    </row>
    <row r="384" spans="1:11" ht="15.75" x14ac:dyDescent="0.25">
      <c r="A384" s="60"/>
      <c r="B384" s="60"/>
      <c r="C384" s="94" t="s">
        <v>61</v>
      </c>
      <c r="D384" s="95"/>
      <c r="E384" s="96">
        <f>SUM(E383*100/E382)</f>
        <v>88.277777777777771</v>
      </c>
      <c r="F384" s="96">
        <f>SUM(F383*100/F382)</f>
        <v>84.600000000000009</v>
      </c>
      <c r="G384" s="96">
        <f>SUM(G383*100/G382)</f>
        <v>91.494252873563212</v>
      </c>
      <c r="H384" s="96">
        <f>SUM(H383*100/H382)</f>
        <v>90.84333333333332</v>
      </c>
      <c r="I384" s="96">
        <f>SUM(I383*100/I382)</f>
        <v>122.78</v>
      </c>
      <c r="J384" s="60"/>
      <c r="K384" s="165"/>
    </row>
    <row r="385" spans="1:11" ht="15.75" customHeight="1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165"/>
    </row>
    <row r="386" spans="1:11" s="2" customFormat="1" ht="23.25" x14ac:dyDescent="0.25">
      <c r="A386" s="1" t="s">
        <v>0</v>
      </c>
      <c r="B386" s="1"/>
      <c r="C386" s="1"/>
      <c r="D386" s="1"/>
      <c r="E386" s="1"/>
      <c r="F386" s="1"/>
      <c r="G386" s="1"/>
      <c r="H386" s="1"/>
      <c r="I386" s="1"/>
      <c r="J386" s="1"/>
      <c r="K386" s="145"/>
    </row>
    <row r="387" spans="1:11" s="2" customFormat="1" ht="23.25" x14ac:dyDescent="0.25">
      <c r="A387" s="1" t="s">
        <v>1</v>
      </c>
      <c r="B387" s="1"/>
      <c r="C387" s="1"/>
      <c r="D387" s="1"/>
      <c r="E387" s="1"/>
      <c r="F387" s="1"/>
      <c r="G387" s="1"/>
      <c r="H387" s="1"/>
      <c r="I387" s="1"/>
      <c r="J387" s="1"/>
      <c r="K387" s="145"/>
    </row>
    <row r="388" spans="1:11" s="2" customFormat="1" ht="23.25" x14ac:dyDescent="0.25">
      <c r="A388" s="1" t="s">
        <v>2</v>
      </c>
      <c r="B388" s="1"/>
      <c r="C388" s="1"/>
      <c r="D388" s="1"/>
      <c r="E388" s="1"/>
      <c r="F388" s="1"/>
      <c r="G388" s="1"/>
      <c r="H388" s="1"/>
      <c r="I388" s="1"/>
      <c r="J388" s="1"/>
      <c r="K388" s="145"/>
    </row>
    <row r="389" spans="1:11" s="2" customFormat="1" ht="18.75" customHeight="1" x14ac:dyDescent="0.25">
      <c r="A389" s="3" t="s">
        <v>122</v>
      </c>
      <c r="B389" s="3"/>
      <c r="C389" s="3"/>
      <c r="D389" s="3"/>
      <c r="E389" s="3"/>
      <c r="F389" s="3"/>
      <c r="G389" s="3"/>
      <c r="H389" s="3"/>
      <c r="I389" s="3"/>
      <c r="J389" s="3"/>
      <c r="K389" s="145"/>
    </row>
    <row r="390" spans="1:11" s="2" customFormat="1" ht="18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145"/>
    </row>
    <row r="391" spans="1:11" s="2" customFormat="1" ht="18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145"/>
    </row>
    <row r="392" spans="1:11" s="2" customFormat="1" ht="18.75" customHeight="1" x14ac:dyDescent="0.25">
      <c r="A392" s="4" t="s">
        <v>4</v>
      </c>
      <c r="B392" s="4"/>
      <c r="C392" s="4"/>
      <c r="D392" s="4"/>
      <c r="E392" s="4"/>
      <c r="F392" s="4"/>
      <c r="G392" s="4"/>
      <c r="H392" s="4"/>
      <c r="I392" s="4"/>
      <c r="J392" s="4"/>
      <c r="K392" s="145"/>
    </row>
    <row r="393" spans="1:11" s="2" customFormat="1" ht="18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145"/>
    </row>
    <row r="394" spans="1:11" s="2" customFormat="1" ht="18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145"/>
    </row>
    <row r="395" spans="1:11" s="9" customFormat="1" ht="16.5" x14ac:dyDescent="0.25">
      <c r="A395" s="6" t="s">
        <v>5</v>
      </c>
      <c r="B395" s="6" t="s">
        <v>6</v>
      </c>
      <c r="C395" s="6"/>
      <c r="D395" s="6" t="s">
        <v>7</v>
      </c>
      <c r="E395" s="7" t="s">
        <v>8</v>
      </c>
      <c r="F395" s="7"/>
      <c r="G395" s="7"/>
      <c r="H395" s="6" t="s">
        <v>9</v>
      </c>
      <c r="I395" s="6" t="s">
        <v>10</v>
      </c>
      <c r="J395" s="6" t="s">
        <v>11</v>
      </c>
    </row>
    <row r="396" spans="1:11" s="9" customFormat="1" ht="31.5" customHeight="1" x14ac:dyDescent="0.25">
      <c r="A396" s="6"/>
      <c r="B396" s="6"/>
      <c r="C396" s="6"/>
      <c r="D396" s="6"/>
      <c r="E396" s="10" t="s">
        <v>12</v>
      </c>
      <c r="F396" s="10" t="s">
        <v>13</v>
      </c>
      <c r="G396" s="10" t="s">
        <v>14</v>
      </c>
      <c r="H396" s="6"/>
      <c r="I396" s="6"/>
      <c r="J396" s="6"/>
    </row>
    <row r="397" spans="1:11" s="9" customFormat="1" ht="21" customHeight="1" x14ac:dyDescent="0.25">
      <c r="A397" s="11" t="s">
        <v>123</v>
      </c>
      <c r="B397" s="11"/>
      <c r="C397" s="11"/>
      <c r="D397" s="12"/>
      <c r="E397" s="13"/>
      <c r="F397" s="13"/>
      <c r="G397" s="13"/>
      <c r="H397" s="13"/>
      <c r="I397" s="12"/>
      <c r="J397" s="12"/>
    </row>
    <row r="398" spans="1:11" s="9" customFormat="1" ht="20.25" x14ac:dyDescent="0.25">
      <c r="A398" s="14" t="s">
        <v>16</v>
      </c>
      <c r="B398" s="15" t="s">
        <v>124</v>
      </c>
      <c r="C398" s="15"/>
      <c r="D398" s="23">
        <v>200</v>
      </c>
      <c r="E398" s="16">
        <v>5.97</v>
      </c>
      <c r="F398" s="16">
        <v>5.47</v>
      </c>
      <c r="G398" s="16">
        <v>17.079999999999998</v>
      </c>
      <c r="H398" s="16">
        <v>72.56</v>
      </c>
      <c r="I398" s="16">
        <v>0.91</v>
      </c>
      <c r="J398" s="17">
        <v>101</v>
      </c>
    </row>
    <row r="399" spans="1:11" ht="20.25" x14ac:dyDescent="0.25">
      <c r="A399" s="14"/>
      <c r="B399" s="15" t="s">
        <v>88</v>
      </c>
      <c r="C399" s="15"/>
      <c r="D399" s="22">
        <v>40</v>
      </c>
      <c r="E399" s="16">
        <v>3.2</v>
      </c>
      <c r="F399" s="16">
        <v>4.3</v>
      </c>
      <c r="G399" s="16">
        <v>22.9</v>
      </c>
      <c r="H399" s="16">
        <v>142.80000000000001</v>
      </c>
      <c r="I399" s="16">
        <v>0</v>
      </c>
      <c r="J399" s="17"/>
    </row>
    <row r="400" spans="1:11" ht="20.25" x14ac:dyDescent="0.25">
      <c r="A400" s="14"/>
      <c r="B400" s="15" t="s">
        <v>19</v>
      </c>
      <c r="C400" s="15"/>
      <c r="D400" s="23">
        <v>10</v>
      </c>
      <c r="E400" s="20">
        <v>0.06</v>
      </c>
      <c r="F400" s="21">
        <v>7.26</v>
      </c>
      <c r="G400" s="21">
        <v>0.14000000000000001</v>
      </c>
      <c r="H400" s="21">
        <v>66</v>
      </c>
      <c r="I400" s="21">
        <v>0</v>
      </c>
      <c r="J400" s="17"/>
    </row>
    <row r="401" spans="1:10" ht="20.25" x14ac:dyDescent="0.25">
      <c r="A401" s="14"/>
      <c r="B401" s="15" t="s">
        <v>21</v>
      </c>
      <c r="C401" s="15"/>
      <c r="D401" s="23">
        <v>200</v>
      </c>
      <c r="E401" s="24">
        <v>2.85</v>
      </c>
      <c r="F401" s="24">
        <v>2.67</v>
      </c>
      <c r="G401" s="24">
        <v>19.600000000000001</v>
      </c>
      <c r="H401" s="24">
        <v>140.5</v>
      </c>
      <c r="I401" s="24">
        <v>1.3</v>
      </c>
      <c r="J401" s="17">
        <v>414</v>
      </c>
    </row>
    <row r="402" spans="1:10" ht="18.75" x14ac:dyDescent="0.25">
      <c r="A402" s="25" t="s">
        <v>22</v>
      </c>
      <c r="B402" s="25"/>
      <c r="C402" s="25"/>
      <c r="D402" s="26">
        <f t="shared" ref="D402:I402" si="39">SUM(D398:D401)</f>
        <v>450</v>
      </c>
      <c r="E402" s="27">
        <f t="shared" si="39"/>
        <v>12.08</v>
      </c>
      <c r="F402" s="27">
        <f t="shared" si="39"/>
        <v>19.700000000000003</v>
      </c>
      <c r="G402" s="27">
        <f t="shared" si="39"/>
        <v>59.72</v>
      </c>
      <c r="H402" s="27">
        <f t="shared" si="39"/>
        <v>421.86</v>
      </c>
      <c r="I402" s="27">
        <f t="shared" si="39"/>
        <v>2.21</v>
      </c>
      <c r="J402" s="27"/>
    </row>
    <row r="403" spans="1:10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</row>
    <row r="404" spans="1:10" ht="37.5" x14ac:dyDescent="0.25">
      <c r="A404" s="21" t="s">
        <v>23</v>
      </c>
      <c r="B404" s="69" t="s">
        <v>66</v>
      </c>
      <c r="C404" s="15"/>
      <c r="D404" s="20">
        <v>110</v>
      </c>
      <c r="E404" s="16">
        <v>0.4</v>
      </c>
      <c r="F404" s="16">
        <v>0.4</v>
      </c>
      <c r="G404" s="16">
        <v>9.8000000000000007</v>
      </c>
      <c r="H404" s="16">
        <v>44</v>
      </c>
      <c r="I404" s="16">
        <v>10</v>
      </c>
      <c r="J404" s="16"/>
    </row>
    <row r="405" spans="1:10" ht="18.75" x14ac:dyDescent="0.25">
      <c r="A405" s="25" t="s">
        <v>22</v>
      </c>
      <c r="B405" s="25"/>
      <c r="C405" s="25"/>
      <c r="D405" s="26">
        <f t="shared" ref="D405:I405" si="40">D404</f>
        <v>110</v>
      </c>
      <c r="E405" s="26">
        <f t="shared" si="40"/>
        <v>0.4</v>
      </c>
      <c r="F405" s="26">
        <f t="shared" si="40"/>
        <v>0.4</v>
      </c>
      <c r="G405" s="26">
        <f t="shared" si="40"/>
        <v>9.8000000000000007</v>
      </c>
      <c r="H405" s="26">
        <f t="shared" si="40"/>
        <v>44</v>
      </c>
      <c r="I405" s="26">
        <f t="shared" si="40"/>
        <v>10</v>
      </c>
      <c r="J405" s="27"/>
    </row>
    <row r="406" spans="1:10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</row>
    <row r="407" spans="1:10" ht="20.25" x14ac:dyDescent="0.25">
      <c r="A407" s="14" t="s">
        <v>25</v>
      </c>
      <c r="B407" s="15" t="s">
        <v>78</v>
      </c>
      <c r="C407" s="15"/>
      <c r="D407" s="23">
        <v>100</v>
      </c>
      <c r="E407" s="16">
        <v>2.6</v>
      </c>
      <c r="F407" s="16">
        <v>4.03</v>
      </c>
      <c r="G407" s="16">
        <v>11.778</v>
      </c>
      <c r="H407" s="16">
        <v>93.87</v>
      </c>
      <c r="I407" s="16">
        <v>2.5</v>
      </c>
      <c r="J407" s="17">
        <v>336</v>
      </c>
    </row>
    <row r="408" spans="1:10" ht="20.25" x14ac:dyDescent="0.25">
      <c r="A408" s="14"/>
      <c r="B408" s="43" t="s">
        <v>125</v>
      </c>
      <c r="C408" s="43"/>
      <c r="D408" s="23">
        <v>200</v>
      </c>
      <c r="E408" s="16">
        <v>4.47</v>
      </c>
      <c r="F408" s="16">
        <v>4.96</v>
      </c>
      <c r="G408" s="16">
        <v>13.68</v>
      </c>
      <c r="H408" s="16">
        <v>123.4</v>
      </c>
      <c r="I408" s="16">
        <v>8.3800000000000008</v>
      </c>
      <c r="J408" s="17">
        <v>95</v>
      </c>
    </row>
    <row r="409" spans="1:10" ht="20.25" x14ac:dyDescent="0.25">
      <c r="A409" s="14"/>
      <c r="B409" s="15" t="s">
        <v>126</v>
      </c>
      <c r="C409" s="15"/>
      <c r="D409" s="23">
        <v>60</v>
      </c>
      <c r="E409" s="16">
        <v>6.8</v>
      </c>
      <c r="F409" s="16">
        <v>3.48</v>
      </c>
      <c r="G409" s="16">
        <v>8.6999999999999993</v>
      </c>
      <c r="H409" s="16">
        <v>146.34</v>
      </c>
      <c r="I409" s="16">
        <v>0.14000000000000001</v>
      </c>
      <c r="J409" s="17">
        <v>298</v>
      </c>
    </row>
    <row r="410" spans="1:10" ht="20.25" x14ac:dyDescent="0.25">
      <c r="A410" s="14"/>
      <c r="B410" s="15" t="s">
        <v>80</v>
      </c>
      <c r="C410" s="15"/>
      <c r="D410" s="23">
        <v>120</v>
      </c>
      <c r="E410" s="16">
        <v>2.46</v>
      </c>
      <c r="F410" s="16">
        <v>8.6</v>
      </c>
      <c r="G410" s="16">
        <v>16.350000000000001</v>
      </c>
      <c r="H410" s="16">
        <v>136.31</v>
      </c>
      <c r="I410" s="16">
        <v>14.5</v>
      </c>
      <c r="J410" s="17">
        <v>339</v>
      </c>
    </row>
    <row r="411" spans="1:10" ht="20.25" x14ac:dyDescent="0.25">
      <c r="A411" s="14"/>
      <c r="B411" s="15" t="s">
        <v>18</v>
      </c>
      <c r="C411" s="15"/>
      <c r="D411" s="23">
        <v>40</v>
      </c>
      <c r="E411" s="16">
        <v>3.16</v>
      </c>
      <c r="F411" s="16">
        <v>0.4</v>
      </c>
      <c r="G411" s="16">
        <v>19.32</v>
      </c>
      <c r="H411" s="16">
        <v>93.3</v>
      </c>
      <c r="I411" s="16">
        <v>0</v>
      </c>
      <c r="J411" s="13"/>
    </row>
    <row r="412" spans="1:10" ht="20.25" x14ac:dyDescent="0.25">
      <c r="A412" s="14"/>
      <c r="B412" s="15" t="s">
        <v>31</v>
      </c>
      <c r="C412" s="15"/>
      <c r="D412" s="23">
        <v>30</v>
      </c>
      <c r="E412" s="16">
        <v>1.66</v>
      </c>
      <c r="F412" s="16">
        <v>0.36</v>
      </c>
      <c r="G412" s="16">
        <v>10.02</v>
      </c>
      <c r="H412" s="16">
        <v>52</v>
      </c>
      <c r="I412" s="16">
        <v>0</v>
      </c>
      <c r="J412" s="17"/>
    </row>
    <row r="413" spans="1:10" ht="20.25" x14ac:dyDescent="0.25">
      <c r="A413" s="14"/>
      <c r="B413" s="15" t="s">
        <v>32</v>
      </c>
      <c r="C413" s="15"/>
      <c r="D413" s="23">
        <v>200</v>
      </c>
      <c r="E413" s="16">
        <v>0.26</v>
      </c>
      <c r="F413" s="16">
        <v>0.02</v>
      </c>
      <c r="G413" s="16">
        <v>27.3</v>
      </c>
      <c r="H413" s="16">
        <v>108.76</v>
      </c>
      <c r="I413" s="16">
        <v>0.4</v>
      </c>
      <c r="J413" s="16">
        <v>394</v>
      </c>
    </row>
    <row r="414" spans="1:10" ht="18.75" x14ac:dyDescent="0.25">
      <c r="A414" s="25" t="s">
        <v>22</v>
      </c>
      <c r="B414" s="25"/>
      <c r="C414" s="25"/>
      <c r="D414" s="26">
        <f t="shared" ref="D414:I414" si="41">SUM(D407:D413)</f>
        <v>750</v>
      </c>
      <c r="E414" s="27">
        <f t="shared" si="41"/>
        <v>21.410000000000004</v>
      </c>
      <c r="F414" s="27">
        <f t="shared" si="41"/>
        <v>21.849999999999998</v>
      </c>
      <c r="G414" s="27">
        <f t="shared" si="41"/>
        <v>107.148</v>
      </c>
      <c r="H414" s="27">
        <f t="shared" si="41"/>
        <v>753.98</v>
      </c>
      <c r="I414" s="27">
        <f t="shared" si="41"/>
        <v>25.92</v>
      </c>
      <c r="J414" s="27"/>
    </row>
    <row r="415" spans="1:10" s="2" customFormat="1" ht="18.75" x14ac:dyDescent="0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</row>
    <row r="416" spans="1:10" ht="20.25" x14ac:dyDescent="0.25">
      <c r="A416" s="6" t="s">
        <v>33</v>
      </c>
      <c r="B416" s="15" t="s">
        <v>34</v>
      </c>
      <c r="C416" s="15"/>
      <c r="D416" s="23">
        <v>30</v>
      </c>
      <c r="E416" s="16">
        <v>1.44</v>
      </c>
      <c r="F416" s="16">
        <v>6.3</v>
      </c>
      <c r="G416" s="16">
        <v>31.08</v>
      </c>
      <c r="H416" s="16">
        <v>126.9</v>
      </c>
      <c r="I416" s="16">
        <v>0</v>
      </c>
      <c r="J416" s="16"/>
    </row>
    <row r="417" spans="1:11" ht="20.25" x14ac:dyDescent="0.25">
      <c r="A417" s="6"/>
      <c r="B417" s="15" t="s">
        <v>120</v>
      </c>
      <c r="C417" s="15"/>
      <c r="D417" s="23">
        <v>150</v>
      </c>
      <c r="E417" s="16">
        <v>4.3499999999999996</v>
      </c>
      <c r="F417" s="16">
        <v>4.6500000000000004</v>
      </c>
      <c r="G417" s="16">
        <v>6.3</v>
      </c>
      <c r="H417" s="16">
        <v>87</v>
      </c>
      <c r="I417" s="16">
        <v>1.05</v>
      </c>
      <c r="J417" s="17">
        <v>420</v>
      </c>
    </row>
    <row r="418" spans="1:11" ht="18.75" x14ac:dyDescent="0.25">
      <c r="A418" s="25" t="s">
        <v>22</v>
      </c>
      <c r="B418" s="25"/>
      <c r="C418" s="25"/>
      <c r="D418" s="26">
        <f t="shared" ref="D418:I418" si="42">SUM(D416:D417)</f>
        <v>180</v>
      </c>
      <c r="E418" s="27">
        <f t="shared" si="42"/>
        <v>5.7899999999999991</v>
      </c>
      <c r="F418" s="27">
        <f t="shared" si="42"/>
        <v>10.95</v>
      </c>
      <c r="G418" s="27">
        <f t="shared" si="42"/>
        <v>37.379999999999995</v>
      </c>
      <c r="H418" s="27">
        <f t="shared" si="42"/>
        <v>213.9</v>
      </c>
      <c r="I418" s="27">
        <f t="shared" si="42"/>
        <v>1.05</v>
      </c>
      <c r="J418" s="144"/>
    </row>
    <row r="419" spans="1:1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</row>
    <row r="420" spans="1:11" ht="20.25" x14ac:dyDescent="0.25">
      <c r="A420" s="109" t="s">
        <v>37</v>
      </c>
      <c r="B420" s="15" t="s">
        <v>127</v>
      </c>
      <c r="C420" s="15"/>
      <c r="D420" s="22">
        <v>100</v>
      </c>
      <c r="E420" s="16">
        <v>15.5</v>
      </c>
      <c r="F420" s="16">
        <v>8.52</v>
      </c>
      <c r="G420" s="16">
        <v>5.3</v>
      </c>
      <c r="H420" s="16">
        <v>161.6</v>
      </c>
      <c r="I420" s="16">
        <v>10.4</v>
      </c>
      <c r="J420" s="16"/>
    </row>
    <row r="421" spans="1:11" ht="20.25" x14ac:dyDescent="0.25">
      <c r="A421" s="111"/>
      <c r="B421" s="15" t="s">
        <v>40</v>
      </c>
      <c r="C421" s="15"/>
      <c r="D421" s="23">
        <v>200</v>
      </c>
      <c r="E421" s="16">
        <v>0.13</v>
      </c>
      <c r="F421" s="16">
        <v>0.02</v>
      </c>
      <c r="G421" s="16">
        <v>11.3</v>
      </c>
      <c r="H421" s="16">
        <v>45.5</v>
      </c>
      <c r="I421" s="16">
        <v>3.1</v>
      </c>
      <c r="J421" s="44">
        <v>411</v>
      </c>
    </row>
    <row r="422" spans="1:11" ht="20.25" x14ac:dyDescent="0.25">
      <c r="A422" s="111"/>
      <c r="B422" s="15" t="s">
        <v>31</v>
      </c>
      <c r="C422" s="15"/>
      <c r="D422" s="23">
        <v>30</v>
      </c>
      <c r="E422" s="16">
        <v>1.66</v>
      </c>
      <c r="F422" s="16">
        <v>0.3</v>
      </c>
      <c r="G422" s="16">
        <v>10.02</v>
      </c>
      <c r="H422" s="16">
        <v>52</v>
      </c>
      <c r="I422" s="16">
        <v>0</v>
      </c>
      <c r="J422" s="16"/>
    </row>
    <row r="423" spans="1:11" ht="18.75" x14ac:dyDescent="0.25">
      <c r="A423" s="25" t="s">
        <v>22</v>
      </c>
      <c r="B423" s="25"/>
      <c r="C423" s="25"/>
      <c r="D423" s="26">
        <f t="shared" ref="D423:I423" si="43">SUM(D420:D422)</f>
        <v>330</v>
      </c>
      <c r="E423" s="27">
        <f t="shared" si="43"/>
        <v>17.29</v>
      </c>
      <c r="F423" s="27">
        <f t="shared" si="43"/>
        <v>8.84</v>
      </c>
      <c r="G423" s="27">
        <f t="shared" si="43"/>
        <v>26.62</v>
      </c>
      <c r="H423" s="27">
        <f t="shared" si="43"/>
        <v>259.10000000000002</v>
      </c>
      <c r="I423" s="27">
        <f t="shared" si="43"/>
        <v>13.5</v>
      </c>
      <c r="J423" s="27"/>
    </row>
    <row r="424" spans="1:11" ht="18.75" x14ac:dyDescent="0.25">
      <c r="A424" s="25" t="s">
        <v>41</v>
      </c>
      <c r="B424" s="25"/>
      <c r="C424" s="25"/>
      <c r="D424" s="26">
        <f>SUM(D402,D405,D414,D418,D423)</f>
        <v>1820</v>
      </c>
      <c r="E424" s="27">
        <f>SUM(E423,E418,E414,E405,E402)</f>
        <v>56.97</v>
      </c>
      <c r="F424" s="27">
        <f>SUM(F402,F405,F414,F418,F423)</f>
        <v>61.740000000000009</v>
      </c>
      <c r="G424" s="27">
        <f>SUM(G402,G405,G414,G418,G423)</f>
        <v>240.66800000000001</v>
      </c>
      <c r="H424" s="27">
        <f>SUM(H402,H405,H414,H418,H423)</f>
        <v>1692.8400000000001</v>
      </c>
      <c r="I424" s="27">
        <f>SUM(I402,I405,I414,I418,I423)</f>
        <v>52.68</v>
      </c>
      <c r="J424" s="30"/>
    </row>
    <row r="425" spans="1:11" ht="15.75" customHeight="1" x14ac:dyDescent="0.25">
      <c r="A425" s="46" t="s">
        <v>42</v>
      </c>
      <c r="B425" s="46"/>
      <c r="C425" s="46"/>
      <c r="D425" s="46"/>
      <c r="E425" s="46"/>
      <c r="F425" s="46"/>
      <c r="G425" s="46"/>
      <c r="H425" s="46"/>
      <c r="I425" s="46"/>
      <c r="J425" s="46"/>
    </row>
    <row r="426" spans="1:11" ht="15.7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</row>
    <row r="427" spans="1:1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</row>
    <row r="428" spans="1:11" s="2" customFormat="1" ht="18.75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</row>
    <row r="429" spans="1:11" ht="15.75" x14ac:dyDescent="0.25">
      <c r="A429" s="166" t="s">
        <v>43</v>
      </c>
      <c r="B429" s="166"/>
      <c r="C429" s="166"/>
      <c r="D429" s="166"/>
      <c r="E429" s="166"/>
      <c r="F429" s="166"/>
      <c r="G429" s="166"/>
      <c r="H429" s="166"/>
      <c r="I429" s="166"/>
      <c r="J429" s="166"/>
    </row>
    <row r="430" spans="1:11" ht="15.75" x14ac:dyDescent="0.25">
      <c r="A430" s="58" t="s">
        <v>44</v>
      </c>
      <c r="B430" s="58"/>
      <c r="C430" s="58" t="s">
        <v>25</v>
      </c>
      <c r="D430" s="58"/>
      <c r="E430" s="147" t="s">
        <v>33</v>
      </c>
      <c r="F430" s="147"/>
      <c r="G430" s="147" t="s">
        <v>37</v>
      </c>
      <c r="H430" s="147"/>
      <c r="I430" s="147" t="s">
        <v>45</v>
      </c>
      <c r="J430" s="147"/>
    </row>
    <row r="431" spans="1:11" ht="15.75" x14ac:dyDescent="0.25">
      <c r="A431" s="13" t="s">
        <v>46</v>
      </c>
      <c r="B431" s="13" t="s">
        <v>47</v>
      </c>
      <c r="C431" s="13" t="s">
        <v>46</v>
      </c>
      <c r="D431" s="13" t="s">
        <v>47</v>
      </c>
      <c r="E431" s="117" t="s">
        <v>46</v>
      </c>
      <c r="F431" s="117" t="s">
        <v>47</v>
      </c>
      <c r="G431" s="117" t="s">
        <v>46</v>
      </c>
      <c r="H431" s="117" t="s">
        <v>47</v>
      </c>
      <c r="I431" s="117" t="s">
        <v>46</v>
      </c>
      <c r="J431" s="117" t="s">
        <v>47</v>
      </c>
    </row>
    <row r="432" spans="1:11" ht="15.75" x14ac:dyDescent="0.25">
      <c r="A432" s="13" t="s">
        <v>48</v>
      </c>
      <c r="B432" s="13">
        <f>SUM(D402,D405)</f>
        <v>560</v>
      </c>
      <c r="C432" s="13" t="s">
        <v>49</v>
      </c>
      <c r="D432" s="13">
        <f>D414</f>
        <v>750</v>
      </c>
      <c r="E432" s="117" t="s">
        <v>50</v>
      </c>
      <c r="F432" s="117">
        <f>D418</f>
        <v>180</v>
      </c>
      <c r="G432" s="117" t="s">
        <v>51</v>
      </c>
      <c r="H432" s="117">
        <f>D423</f>
        <v>330</v>
      </c>
      <c r="I432" s="117" t="s">
        <v>52</v>
      </c>
      <c r="J432" s="117">
        <f>SUM(D424)</f>
        <v>1820</v>
      </c>
      <c r="K432" s="82"/>
    </row>
    <row r="433" spans="1:11" ht="15" customHeight="1" x14ac:dyDescent="0.3">
      <c r="A433" s="46" t="s">
        <v>53</v>
      </c>
      <c r="B433" s="46"/>
      <c r="C433" s="46"/>
      <c r="D433" s="46"/>
      <c r="E433" s="46"/>
      <c r="F433" s="46"/>
      <c r="G433" s="46"/>
      <c r="H433" s="46"/>
      <c r="I433" s="46"/>
      <c r="J433" s="46"/>
      <c r="K433" s="82"/>
    </row>
    <row r="434" spans="1:11" ht="31.5" x14ac:dyDescent="0.25">
      <c r="A434" s="60"/>
      <c r="B434" s="135"/>
      <c r="C434" s="58" t="s">
        <v>54</v>
      </c>
      <c r="D434" s="58"/>
      <c r="E434" s="13" t="s">
        <v>55</v>
      </c>
      <c r="F434" s="13" t="s">
        <v>56</v>
      </c>
      <c r="G434" s="13" t="s">
        <v>57</v>
      </c>
      <c r="H434" s="12" t="s">
        <v>58</v>
      </c>
      <c r="I434" s="12" t="s">
        <v>10</v>
      </c>
      <c r="J434" s="138"/>
    </row>
    <row r="435" spans="1:11" ht="15.75" x14ac:dyDescent="0.25">
      <c r="A435" s="60"/>
      <c r="B435" s="135"/>
      <c r="C435" s="153" t="s">
        <v>85</v>
      </c>
      <c r="D435" s="153"/>
      <c r="E435" s="117">
        <v>54</v>
      </c>
      <c r="F435" s="117">
        <v>60</v>
      </c>
      <c r="G435" s="117">
        <v>261</v>
      </c>
      <c r="H435" s="117">
        <v>1800</v>
      </c>
      <c r="I435" s="117">
        <v>50</v>
      </c>
      <c r="J435" s="138"/>
    </row>
    <row r="436" spans="1:11" ht="15.75" x14ac:dyDescent="0.25">
      <c r="A436" s="60"/>
      <c r="B436" s="135"/>
      <c r="C436" s="153" t="s">
        <v>74</v>
      </c>
      <c r="D436" s="153"/>
      <c r="E436" s="117">
        <f>E424</f>
        <v>56.97</v>
      </c>
      <c r="F436" s="117">
        <f>F424</f>
        <v>61.740000000000009</v>
      </c>
      <c r="G436" s="117">
        <f>G424</f>
        <v>240.66800000000001</v>
      </c>
      <c r="H436" s="117">
        <f>H424</f>
        <v>1692.8400000000001</v>
      </c>
      <c r="I436" s="117">
        <f>I424</f>
        <v>52.68</v>
      </c>
      <c r="J436" s="138"/>
    </row>
    <row r="437" spans="1:11" ht="15.75" x14ac:dyDescent="0.25">
      <c r="A437" s="60"/>
      <c r="B437" s="135"/>
      <c r="C437" s="153" t="s">
        <v>61</v>
      </c>
      <c r="D437" s="153"/>
      <c r="E437" s="141">
        <f>SUM(E436*100/E435)</f>
        <v>105.5</v>
      </c>
      <c r="F437" s="141">
        <f>SUM(F436*100/F435)</f>
        <v>102.90000000000002</v>
      </c>
      <c r="G437" s="141">
        <f>SUM(G436*100/G435)</f>
        <v>92.209961685823757</v>
      </c>
      <c r="H437" s="141">
        <f>SUM(H436*100/H435)</f>
        <v>94.046666666666667</v>
      </c>
      <c r="I437" s="141">
        <f>SUM(I436*100/I435)</f>
        <v>105.36</v>
      </c>
      <c r="J437" s="138"/>
    </row>
    <row r="438" spans="1:11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</row>
    <row r="439" spans="1:11" s="2" customFormat="1" ht="23.25" x14ac:dyDescent="0.25">
      <c r="A439" s="1" t="s">
        <v>0</v>
      </c>
      <c r="B439" s="1"/>
      <c r="C439" s="1"/>
      <c r="D439" s="1"/>
      <c r="E439" s="1"/>
      <c r="F439" s="1"/>
      <c r="G439" s="1"/>
      <c r="H439" s="1"/>
      <c r="I439" s="1"/>
      <c r="J439" s="1"/>
    </row>
    <row r="440" spans="1:11" s="2" customFormat="1" ht="23.25" x14ac:dyDescent="0.25">
      <c r="A440" s="1" t="s">
        <v>1</v>
      </c>
      <c r="B440" s="1"/>
      <c r="C440" s="1"/>
      <c r="D440" s="1"/>
      <c r="E440" s="1"/>
      <c r="F440" s="1"/>
      <c r="G440" s="1"/>
      <c r="H440" s="1"/>
      <c r="I440" s="1"/>
      <c r="J440" s="1"/>
    </row>
    <row r="441" spans="1:11" s="2" customFormat="1" ht="23.25" x14ac:dyDescent="0.25">
      <c r="A441" s="1" t="s">
        <v>2</v>
      </c>
      <c r="B441" s="1"/>
      <c r="C441" s="1"/>
      <c r="D441" s="1"/>
      <c r="E441" s="1"/>
      <c r="F441" s="1"/>
      <c r="G441" s="1"/>
      <c r="H441" s="1"/>
      <c r="I441" s="1"/>
      <c r="J441" s="1"/>
    </row>
    <row r="442" spans="1:11" s="2" customFormat="1" ht="18.75" customHeight="1" x14ac:dyDescent="0.25">
      <c r="A442" s="3" t="s">
        <v>128</v>
      </c>
      <c r="B442" s="3"/>
      <c r="C442" s="3"/>
      <c r="D442" s="3"/>
      <c r="E442" s="3"/>
      <c r="F442" s="3"/>
      <c r="G442" s="3"/>
      <c r="H442" s="3"/>
      <c r="I442" s="3"/>
      <c r="J442" s="3"/>
    </row>
    <row r="443" spans="1:11" s="2" customFormat="1" ht="18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1" s="2" customFormat="1" ht="18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1" s="2" customFormat="1" ht="18.75" x14ac:dyDescent="0.25">
      <c r="A445" s="4" t="s">
        <v>4</v>
      </c>
      <c r="B445" s="4"/>
      <c r="C445" s="4"/>
      <c r="D445" s="4"/>
      <c r="E445" s="4"/>
      <c r="F445" s="4"/>
      <c r="G445" s="4"/>
      <c r="H445" s="4"/>
      <c r="I445" s="4"/>
      <c r="J445" s="4"/>
    </row>
    <row r="446" spans="1:11" s="2" customFormat="1" ht="18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1" s="2" customFormat="1" ht="18.7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1" s="9" customFormat="1" ht="16.5" x14ac:dyDescent="0.25">
      <c r="A448" s="6" t="s">
        <v>5</v>
      </c>
      <c r="B448" s="6" t="s">
        <v>6</v>
      </c>
      <c r="C448" s="6"/>
      <c r="D448" s="6" t="s">
        <v>7</v>
      </c>
      <c r="E448" s="7" t="s">
        <v>8</v>
      </c>
      <c r="F448" s="7"/>
      <c r="G448" s="7"/>
      <c r="H448" s="6" t="s">
        <v>9</v>
      </c>
      <c r="I448" s="8" t="s">
        <v>10</v>
      </c>
      <c r="J448" s="6" t="s">
        <v>11</v>
      </c>
    </row>
    <row r="449" spans="1:10" s="9" customFormat="1" ht="30.75" customHeight="1" x14ac:dyDescent="0.25">
      <c r="A449" s="6"/>
      <c r="B449" s="6"/>
      <c r="C449" s="6"/>
      <c r="D449" s="6"/>
      <c r="E449" s="10" t="s">
        <v>12</v>
      </c>
      <c r="F449" s="10" t="s">
        <v>13</v>
      </c>
      <c r="G449" s="10" t="s">
        <v>14</v>
      </c>
      <c r="H449" s="6"/>
      <c r="I449" s="8"/>
      <c r="J449" s="6"/>
    </row>
    <row r="450" spans="1:10" s="9" customFormat="1" ht="21.75" customHeight="1" x14ac:dyDescent="0.25">
      <c r="A450" s="11" t="s">
        <v>129</v>
      </c>
      <c r="B450" s="11"/>
      <c r="C450" s="11"/>
      <c r="D450" s="66"/>
      <c r="E450" s="17"/>
      <c r="F450" s="17"/>
      <c r="G450" s="17"/>
      <c r="H450" s="17"/>
      <c r="I450" s="66"/>
      <c r="J450" s="66"/>
    </row>
    <row r="451" spans="1:10" ht="20.25" x14ac:dyDescent="0.25">
      <c r="A451" s="14" t="s">
        <v>16</v>
      </c>
      <c r="B451" s="15" t="s">
        <v>130</v>
      </c>
      <c r="C451" s="15"/>
      <c r="D451" s="22">
        <v>200</v>
      </c>
      <c r="E451" s="16">
        <v>4.25</v>
      </c>
      <c r="F451" s="16">
        <v>4.3</v>
      </c>
      <c r="G451" s="16">
        <v>14.37</v>
      </c>
      <c r="H451" s="16">
        <v>108.44</v>
      </c>
      <c r="I451" s="16">
        <v>0.05</v>
      </c>
      <c r="J451" s="142">
        <v>101</v>
      </c>
    </row>
    <row r="452" spans="1:10" ht="20.25" x14ac:dyDescent="0.25">
      <c r="A452" s="14"/>
      <c r="B452" s="15" t="s">
        <v>18</v>
      </c>
      <c r="C452" s="15"/>
      <c r="D452" s="23">
        <v>40</v>
      </c>
      <c r="E452" s="16">
        <v>3.16</v>
      </c>
      <c r="F452" s="16">
        <v>0.4</v>
      </c>
      <c r="G452" s="16">
        <v>19.32</v>
      </c>
      <c r="H452" s="16">
        <v>93.3</v>
      </c>
      <c r="I452" s="16">
        <v>0</v>
      </c>
      <c r="J452" s="17"/>
    </row>
    <row r="453" spans="1:10" ht="20.25" x14ac:dyDescent="0.25">
      <c r="A453" s="14"/>
      <c r="B453" s="15" t="s">
        <v>20</v>
      </c>
      <c r="C453" s="15"/>
      <c r="D453" s="22">
        <v>10</v>
      </c>
      <c r="E453" s="16">
        <v>2.6</v>
      </c>
      <c r="F453" s="16">
        <v>3.61</v>
      </c>
      <c r="G453" s="16">
        <v>0</v>
      </c>
      <c r="H453" s="16">
        <v>34.4</v>
      </c>
      <c r="I453" s="16">
        <v>0.08</v>
      </c>
      <c r="J453" s="17">
        <v>7</v>
      </c>
    </row>
    <row r="454" spans="1:10" ht="20.25" x14ac:dyDescent="0.25">
      <c r="A454" s="14"/>
      <c r="B454" s="15" t="s">
        <v>19</v>
      </c>
      <c r="C454" s="15"/>
      <c r="D454" s="23">
        <v>10</v>
      </c>
      <c r="E454" s="20">
        <v>0.06</v>
      </c>
      <c r="F454" s="21">
        <v>7.26</v>
      </c>
      <c r="G454" s="21">
        <v>0.14000000000000001</v>
      </c>
      <c r="H454" s="21">
        <v>66</v>
      </c>
      <c r="I454" s="21">
        <v>0</v>
      </c>
      <c r="J454" s="17">
        <v>6</v>
      </c>
    </row>
    <row r="455" spans="1:10" ht="20.25" x14ac:dyDescent="0.25">
      <c r="A455" s="14"/>
      <c r="B455" s="15" t="s">
        <v>84</v>
      </c>
      <c r="C455" s="15"/>
      <c r="D455" s="23">
        <v>200</v>
      </c>
      <c r="E455" s="16">
        <v>3.78</v>
      </c>
      <c r="F455" s="16">
        <v>3.25</v>
      </c>
      <c r="G455" s="16">
        <v>17.28</v>
      </c>
      <c r="H455" s="16">
        <v>118.7</v>
      </c>
      <c r="I455" s="16">
        <v>1.6</v>
      </c>
      <c r="J455" s="17">
        <v>416</v>
      </c>
    </row>
    <row r="456" spans="1:10" ht="18.75" x14ac:dyDescent="0.25">
      <c r="A456" s="25" t="s">
        <v>22</v>
      </c>
      <c r="B456" s="25"/>
      <c r="C456" s="25"/>
      <c r="D456" s="26">
        <f t="shared" ref="D456:I456" si="44">SUM(D451:D455)</f>
        <v>460</v>
      </c>
      <c r="E456" s="27">
        <f t="shared" si="44"/>
        <v>13.85</v>
      </c>
      <c r="F456" s="27">
        <f t="shared" si="44"/>
        <v>18.82</v>
      </c>
      <c r="G456" s="27">
        <f t="shared" si="44"/>
        <v>51.11</v>
      </c>
      <c r="H456" s="27">
        <f t="shared" si="44"/>
        <v>420.84</v>
      </c>
      <c r="I456" s="27">
        <f t="shared" si="44"/>
        <v>1.73</v>
      </c>
      <c r="J456" s="167"/>
    </row>
    <row r="457" spans="1:10" s="169" customFormat="1" x14ac:dyDescent="0.25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</row>
    <row r="458" spans="1:10" ht="37.5" x14ac:dyDescent="0.25">
      <c r="A458" s="21" t="s">
        <v>23</v>
      </c>
      <c r="B458" s="69" t="s">
        <v>66</v>
      </c>
      <c r="C458" s="15"/>
      <c r="D458" s="20">
        <v>110</v>
      </c>
      <c r="E458" s="16">
        <v>0.4</v>
      </c>
      <c r="F458" s="16">
        <v>0.4</v>
      </c>
      <c r="G458" s="16">
        <v>9.8000000000000007</v>
      </c>
      <c r="H458" s="16">
        <v>44</v>
      </c>
      <c r="I458" s="16">
        <v>10</v>
      </c>
      <c r="J458" s="16"/>
    </row>
    <row r="459" spans="1:10" ht="18.75" x14ac:dyDescent="0.25">
      <c r="A459" s="114" t="s">
        <v>22</v>
      </c>
      <c r="B459" s="115"/>
      <c r="C459" s="116"/>
      <c r="D459" s="26">
        <f t="shared" ref="D459:I459" si="45">SUM(D458)</f>
        <v>110</v>
      </c>
      <c r="E459" s="27">
        <f t="shared" si="45"/>
        <v>0.4</v>
      </c>
      <c r="F459" s="27">
        <f t="shared" si="45"/>
        <v>0.4</v>
      </c>
      <c r="G459" s="27">
        <f t="shared" si="45"/>
        <v>9.8000000000000007</v>
      </c>
      <c r="H459" s="27">
        <f t="shared" si="45"/>
        <v>44</v>
      </c>
      <c r="I459" s="27">
        <f t="shared" si="45"/>
        <v>10</v>
      </c>
      <c r="J459" s="144"/>
    </row>
    <row r="460" spans="1:10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</row>
    <row r="461" spans="1:10" ht="20.25" x14ac:dyDescent="0.25">
      <c r="A461" s="14" t="s">
        <v>25</v>
      </c>
      <c r="B461" s="15" t="s">
        <v>131</v>
      </c>
      <c r="C461" s="15"/>
      <c r="D461" s="22">
        <v>80</v>
      </c>
      <c r="E461" s="16">
        <v>1.1399999999999999</v>
      </c>
      <c r="F461" s="16">
        <v>4.8</v>
      </c>
      <c r="G461" s="16">
        <v>6.68</v>
      </c>
      <c r="H461" s="16">
        <v>75.12</v>
      </c>
      <c r="I461" s="16">
        <v>7.6</v>
      </c>
      <c r="J461" s="17">
        <v>34</v>
      </c>
    </row>
    <row r="462" spans="1:10" ht="20.25" x14ac:dyDescent="0.25">
      <c r="A462" s="14"/>
      <c r="B462" s="43" t="s">
        <v>132</v>
      </c>
      <c r="C462" s="43"/>
      <c r="D462" s="22">
        <v>200</v>
      </c>
      <c r="E462" s="16">
        <v>1.64</v>
      </c>
      <c r="F462" s="16">
        <v>2.48</v>
      </c>
      <c r="G462" s="16">
        <v>10.6</v>
      </c>
      <c r="H462" s="16">
        <v>70.2</v>
      </c>
      <c r="I462" s="16">
        <v>4.5999999999999996</v>
      </c>
      <c r="J462" s="142">
        <v>120</v>
      </c>
    </row>
    <row r="463" spans="1:10" ht="20.25" x14ac:dyDescent="0.25">
      <c r="A463" s="14"/>
      <c r="B463" s="15" t="s">
        <v>18</v>
      </c>
      <c r="C463" s="15"/>
      <c r="D463" s="23">
        <v>40</v>
      </c>
      <c r="E463" s="16">
        <v>3.16</v>
      </c>
      <c r="F463" s="16">
        <v>0.4</v>
      </c>
      <c r="G463" s="16">
        <v>19.32</v>
      </c>
      <c r="H463" s="16">
        <v>93.3</v>
      </c>
      <c r="I463" s="16">
        <v>0</v>
      </c>
      <c r="J463" s="17"/>
    </row>
    <row r="464" spans="1:10" ht="20.25" x14ac:dyDescent="0.25">
      <c r="A464" s="14"/>
      <c r="B464" s="15" t="s">
        <v>31</v>
      </c>
      <c r="C464" s="15"/>
      <c r="D464" s="23">
        <v>30</v>
      </c>
      <c r="E464" s="16">
        <v>1.66</v>
      </c>
      <c r="F464" s="16">
        <v>0.36</v>
      </c>
      <c r="G464" s="16">
        <v>10.02</v>
      </c>
      <c r="H464" s="16">
        <v>52</v>
      </c>
      <c r="I464" s="16">
        <v>0</v>
      </c>
      <c r="J464" s="17"/>
    </row>
    <row r="465" spans="1:10" ht="20.25" x14ac:dyDescent="0.25">
      <c r="A465" s="14"/>
      <c r="B465" s="15" t="s">
        <v>94</v>
      </c>
      <c r="C465" s="15"/>
      <c r="D465" s="23">
        <v>200</v>
      </c>
      <c r="E465" s="16">
        <v>0.16</v>
      </c>
      <c r="F465" s="16">
        <v>0.16</v>
      </c>
      <c r="G465" s="16">
        <v>23.88</v>
      </c>
      <c r="H465" s="16">
        <v>11.4</v>
      </c>
      <c r="I465" s="16">
        <v>1.72</v>
      </c>
      <c r="J465" s="17">
        <v>390</v>
      </c>
    </row>
    <row r="466" spans="1:10" ht="20.25" x14ac:dyDescent="0.25">
      <c r="A466" s="14"/>
      <c r="B466" s="15" t="s">
        <v>133</v>
      </c>
      <c r="C466" s="15"/>
      <c r="D466" s="23">
        <v>150</v>
      </c>
      <c r="E466" s="20">
        <v>13.23</v>
      </c>
      <c r="F466" s="16">
        <v>8.4</v>
      </c>
      <c r="G466" s="16">
        <v>18.989999999999998</v>
      </c>
      <c r="H466" s="20">
        <v>205.3</v>
      </c>
      <c r="I466" s="20">
        <v>18.77</v>
      </c>
      <c r="J466" s="17">
        <v>315</v>
      </c>
    </row>
    <row r="467" spans="1:10" ht="20.25" x14ac:dyDescent="0.25">
      <c r="A467" s="14"/>
      <c r="B467" s="110" t="s">
        <v>134</v>
      </c>
      <c r="C467" s="69"/>
      <c r="D467" s="23">
        <v>40</v>
      </c>
      <c r="E467" s="16">
        <v>0.7</v>
      </c>
      <c r="F467" s="16">
        <v>2.04</v>
      </c>
      <c r="G467" s="16">
        <v>2.8</v>
      </c>
      <c r="H467" s="16">
        <v>32.04</v>
      </c>
      <c r="I467" s="16">
        <v>0.53</v>
      </c>
      <c r="J467" s="17">
        <v>373</v>
      </c>
    </row>
    <row r="468" spans="1:10" ht="18.75" x14ac:dyDescent="0.25">
      <c r="A468" s="25" t="s">
        <v>22</v>
      </c>
      <c r="B468" s="25"/>
      <c r="C468" s="25"/>
      <c r="D468" s="26">
        <f t="shared" ref="D468:I468" si="46">SUM(D461:D467)</f>
        <v>740</v>
      </c>
      <c r="E468" s="27">
        <f t="shared" si="46"/>
        <v>21.69</v>
      </c>
      <c r="F468" s="27">
        <f t="shared" si="46"/>
        <v>18.64</v>
      </c>
      <c r="G468" s="27">
        <f t="shared" si="46"/>
        <v>92.289999999999992</v>
      </c>
      <c r="H468" s="27">
        <f t="shared" si="46"/>
        <v>539.36</v>
      </c>
      <c r="I468" s="27">
        <f t="shared" si="46"/>
        <v>33.22</v>
      </c>
      <c r="J468" s="167"/>
    </row>
    <row r="469" spans="1:10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1:10" ht="20.25" x14ac:dyDescent="0.25">
      <c r="A470" s="6" t="s">
        <v>33</v>
      </c>
      <c r="B470" s="15" t="s">
        <v>24</v>
      </c>
      <c r="C470" s="15"/>
      <c r="D470" s="22">
        <v>150</v>
      </c>
      <c r="E470" s="16">
        <v>0.75</v>
      </c>
      <c r="F470" s="16">
        <v>0</v>
      </c>
      <c r="G470" s="16">
        <v>15.15</v>
      </c>
      <c r="H470" s="16">
        <v>64</v>
      </c>
      <c r="I470" s="16">
        <v>12</v>
      </c>
      <c r="J470" s="17">
        <v>418</v>
      </c>
    </row>
    <row r="471" spans="1:10" ht="20.25" x14ac:dyDescent="0.25">
      <c r="A471" s="6"/>
      <c r="B471" s="15" t="s">
        <v>34</v>
      </c>
      <c r="C471" s="15"/>
      <c r="D471" s="16">
        <v>40</v>
      </c>
      <c r="E471" s="16">
        <v>1.92</v>
      </c>
      <c r="F471" s="16">
        <v>7</v>
      </c>
      <c r="G471" s="16">
        <v>32.4</v>
      </c>
      <c r="H471" s="16">
        <v>169.2</v>
      </c>
      <c r="I471" s="16">
        <v>0</v>
      </c>
      <c r="J471" s="93" t="s">
        <v>96</v>
      </c>
    </row>
    <row r="472" spans="1:10" ht="18.75" x14ac:dyDescent="0.25">
      <c r="A472" s="25" t="s">
        <v>22</v>
      </c>
      <c r="B472" s="25"/>
      <c r="C472" s="25"/>
      <c r="D472" s="26">
        <f t="shared" ref="D472:I472" si="47">SUM(D470:D471)</f>
        <v>190</v>
      </c>
      <c r="E472" s="27">
        <f>SUM(E470:E471)</f>
        <v>2.67</v>
      </c>
      <c r="F472" s="27">
        <f>SUM(F470:F471)</f>
        <v>7</v>
      </c>
      <c r="G472" s="27">
        <f>SUM(G470:G471)</f>
        <v>47.55</v>
      </c>
      <c r="H472" s="27">
        <f t="shared" si="47"/>
        <v>233.2</v>
      </c>
      <c r="I472" s="27">
        <f t="shared" si="47"/>
        <v>12</v>
      </c>
      <c r="J472" s="27"/>
    </row>
    <row r="473" spans="1:10" s="2" customFormat="1" ht="18.75" x14ac:dyDescent="0.25">
      <c r="A473" s="87"/>
      <c r="B473" s="87"/>
      <c r="C473" s="87"/>
      <c r="D473" s="87"/>
      <c r="E473" s="87"/>
      <c r="F473" s="87"/>
      <c r="G473" s="87"/>
      <c r="H473" s="87"/>
      <c r="I473" s="87"/>
      <c r="J473" s="87"/>
    </row>
    <row r="474" spans="1:10" ht="20.25" x14ac:dyDescent="0.25">
      <c r="A474" s="14" t="s">
        <v>37</v>
      </c>
      <c r="B474" s="15" t="s">
        <v>135</v>
      </c>
      <c r="C474" s="15"/>
      <c r="D474" s="22">
        <v>120</v>
      </c>
      <c r="E474" s="16">
        <v>19.399999999999999</v>
      </c>
      <c r="F474" s="16">
        <v>10.4</v>
      </c>
      <c r="G474" s="16">
        <v>4.9000000000000004</v>
      </c>
      <c r="H474" s="16">
        <v>183</v>
      </c>
      <c r="I474" s="16">
        <v>0.39</v>
      </c>
      <c r="J474" s="17">
        <v>284</v>
      </c>
    </row>
    <row r="475" spans="1:10" ht="20.25" x14ac:dyDescent="0.25">
      <c r="A475" s="14"/>
      <c r="B475" s="15" t="s">
        <v>31</v>
      </c>
      <c r="C475" s="15"/>
      <c r="D475" s="23">
        <v>30</v>
      </c>
      <c r="E475" s="16">
        <v>1.66</v>
      </c>
      <c r="F475" s="16">
        <v>0.36</v>
      </c>
      <c r="G475" s="16">
        <v>10.02</v>
      </c>
      <c r="H475" s="16">
        <v>52</v>
      </c>
      <c r="I475" s="16">
        <v>0</v>
      </c>
      <c r="J475" s="17"/>
    </row>
    <row r="476" spans="1:10" ht="20.25" x14ac:dyDescent="0.25">
      <c r="A476" s="14"/>
      <c r="B476" s="15" t="s">
        <v>40</v>
      </c>
      <c r="C476" s="15"/>
      <c r="D476" s="23">
        <v>200</v>
      </c>
      <c r="E476" s="16">
        <v>0.13</v>
      </c>
      <c r="F476" s="16">
        <v>0.02</v>
      </c>
      <c r="G476" s="16">
        <v>11.3</v>
      </c>
      <c r="H476" s="16">
        <v>45.5</v>
      </c>
      <c r="I476" s="16">
        <v>3.1</v>
      </c>
      <c r="J476" s="44">
        <v>411</v>
      </c>
    </row>
    <row r="477" spans="1:10" ht="20.25" x14ac:dyDescent="0.25">
      <c r="A477" s="14"/>
      <c r="B477" s="15" t="s">
        <v>77</v>
      </c>
      <c r="C477" s="15"/>
      <c r="D477" s="23">
        <v>25</v>
      </c>
      <c r="E477" s="16">
        <v>0.9</v>
      </c>
      <c r="F477" s="16">
        <v>0.03</v>
      </c>
      <c r="G477" s="16">
        <v>2.4500000000000002</v>
      </c>
      <c r="H477" s="16">
        <v>13.63</v>
      </c>
      <c r="I477" s="16">
        <v>3.5</v>
      </c>
      <c r="J477" s="17">
        <v>4</v>
      </c>
    </row>
    <row r="478" spans="1:10" ht="18.75" x14ac:dyDescent="0.25">
      <c r="A478" s="25" t="s">
        <v>22</v>
      </c>
      <c r="B478" s="25"/>
      <c r="C478" s="25"/>
      <c r="D478" s="26">
        <f t="shared" ref="D478:I478" si="48">SUM(D474:D477)</f>
        <v>375</v>
      </c>
      <c r="E478" s="27">
        <f t="shared" si="48"/>
        <v>22.089999999999996</v>
      </c>
      <c r="F478" s="27">
        <f t="shared" si="48"/>
        <v>10.809999999999999</v>
      </c>
      <c r="G478" s="27">
        <f t="shared" si="48"/>
        <v>28.669999999999998</v>
      </c>
      <c r="H478" s="27">
        <f t="shared" si="48"/>
        <v>294.13</v>
      </c>
      <c r="I478" s="27">
        <f t="shared" si="48"/>
        <v>6.99</v>
      </c>
      <c r="J478" s="27"/>
    </row>
    <row r="479" spans="1:10" ht="18.75" x14ac:dyDescent="0.25">
      <c r="A479" s="25" t="s">
        <v>41</v>
      </c>
      <c r="B479" s="25"/>
      <c r="C479" s="25"/>
      <c r="D479" s="26">
        <f t="shared" ref="D479:I479" si="49">SUM(D456,D459,D468,D472,D478)</f>
        <v>1875</v>
      </c>
      <c r="E479" s="27">
        <f>SUM(E456,E459,E468,E472,E478)</f>
        <v>60.699999999999996</v>
      </c>
      <c r="F479" s="27">
        <f>SUM(F456,F459,F468,F472,F478)</f>
        <v>55.67</v>
      </c>
      <c r="G479" s="27">
        <f>SUM(G456,G459,G468,G472,G478)</f>
        <v>229.42</v>
      </c>
      <c r="H479" s="27">
        <f t="shared" si="49"/>
        <v>1531.5300000000002</v>
      </c>
      <c r="I479" s="27">
        <f t="shared" si="49"/>
        <v>63.940000000000005</v>
      </c>
      <c r="J479" s="130"/>
    </row>
    <row r="480" spans="1:10" ht="18.75" customHeight="1" x14ac:dyDescent="0.25">
      <c r="A480" s="46" t="s">
        <v>42</v>
      </c>
      <c r="B480" s="46"/>
      <c r="C480" s="46"/>
      <c r="D480" s="46"/>
      <c r="E480" s="46"/>
      <c r="F480" s="46"/>
      <c r="G480" s="46"/>
      <c r="H480" s="46"/>
      <c r="I480" s="46"/>
      <c r="J480" s="46"/>
    </row>
    <row r="481" spans="1:1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</row>
    <row r="482" spans="1:11" s="2" customFormat="1" ht="18.75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145"/>
    </row>
    <row r="483" spans="1:11" ht="15.75" x14ac:dyDescent="0.25">
      <c r="A483" s="48" t="s">
        <v>43</v>
      </c>
      <c r="B483" s="48"/>
      <c r="C483" s="48"/>
      <c r="D483" s="48"/>
      <c r="E483" s="48"/>
      <c r="F483" s="48"/>
      <c r="G483" s="48"/>
      <c r="H483" s="48"/>
      <c r="I483" s="48"/>
      <c r="J483" s="48"/>
      <c r="K483" s="82"/>
    </row>
    <row r="484" spans="1:11" ht="15.75" x14ac:dyDescent="0.25">
      <c r="A484" s="49" t="s">
        <v>44</v>
      </c>
      <c r="B484" s="50"/>
      <c r="C484" s="49" t="s">
        <v>25</v>
      </c>
      <c r="D484" s="50"/>
      <c r="E484" s="51" t="s">
        <v>33</v>
      </c>
      <c r="F484" s="52"/>
      <c r="G484" s="51" t="s">
        <v>37</v>
      </c>
      <c r="H484" s="52"/>
      <c r="I484" s="51" t="s">
        <v>45</v>
      </c>
      <c r="J484" s="52"/>
      <c r="K484" s="82"/>
    </row>
    <row r="485" spans="1:11" ht="15.75" x14ac:dyDescent="0.25">
      <c r="A485" s="53" t="s">
        <v>46</v>
      </c>
      <c r="B485" s="53" t="s">
        <v>47</v>
      </c>
      <c r="C485" s="53" t="s">
        <v>46</v>
      </c>
      <c r="D485" s="53" t="s">
        <v>47</v>
      </c>
      <c r="E485" s="54" t="s">
        <v>46</v>
      </c>
      <c r="F485" s="54" t="s">
        <v>47</v>
      </c>
      <c r="G485" s="54" t="s">
        <v>46</v>
      </c>
      <c r="H485" s="54" t="s">
        <v>47</v>
      </c>
      <c r="I485" s="54" t="s">
        <v>46</v>
      </c>
      <c r="J485" s="54" t="s">
        <v>47</v>
      </c>
    </row>
    <row r="486" spans="1:11" ht="15.75" x14ac:dyDescent="0.25">
      <c r="A486" s="53" t="s">
        <v>48</v>
      </c>
      <c r="B486" s="53">
        <f>SUM(D456,D459)</f>
        <v>570</v>
      </c>
      <c r="C486" s="53" t="s">
        <v>49</v>
      </c>
      <c r="D486" s="53">
        <f>D468</f>
        <v>740</v>
      </c>
      <c r="E486" s="54" t="s">
        <v>50</v>
      </c>
      <c r="F486" s="54">
        <f>D472</f>
        <v>190</v>
      </c>
      <c r="G486" s="54" t="s">
        <v>51</v>
      </c>
      <c r="H486" s="54">
        <f>D478</f>
        <v>375</v>
      </c>
      <c r="I486" s="54" t="s">
        <v>52</v>
      </c>
      <c r="J486" s="54">
        <f>SUM(H486,F486,D486,B486)</f>
        <v>1875</v>
      </c>
    </row>
    <row r="487" spans="1:11" ht="18.75" x14ac:dyDescent="0.3">
      <c r="A487" s="57" t="s">
        <v>53</v>
      </c>
      <c r="B487" s="57"/>
      <c r="C487" s="57"/>
      <c r="D487" s="57"/>
      <c r="E487" s="57"/>
      <c r="F487" s="57"/>
      <c r="G487" s="57"/>
      <c r="H487" s="57"/>
      <c r="I487" s="57"/>
      <c r="J487" s="57"/>
    </row>
    <row r="488" spans="1:11" ht="31.5" x14ac:dyDescent="0.25">
      <c r="A488" s="60"/>
      <c r="B488" s="60"/>
      <c r="C488" s="58" t="s">
        <v>54</v>
      </c>
      <c r="D488" s="58"/>
      <c r="E488" s="13" t="s">
        <v>55</v>
      </c>
      <c r="F488" s="13" t="s">
        <v>56</v>
      </c>
      <c r="G488" s="13" t="s">
        <v>57</v>
      </c>
      <c r="H488" s="59" t="s">
        <v>58</v>
      </c>
      <c r="I488" s="12" t="s">
        <v>10</v>
      </c>
      <c r="J488" s="60"/>
    </row>
    <row r="489" spans="1:11" ht="15.75" x14ac:dyDescent="0.25">
      <c r="A489" s="60"/>
      <c r="B489" s="60"/>
      <c r="C489" s="61" t="s">
        <v>113</v>
      </c>
      <c r="D489" s="62"/>
      <c r="E489" s="54">
        <v>54</v>
      </c>
      <c r="F489" s="54">
        <v>60</v>
      </c>
      <c r="G489" s="54">
        <v>261</v>
      </c>
      <c r="H489" s="85">
        <v>1800</v>
      </c>
      <c r="I489" s="54">
        <v>50</v>
      </c>
      <c r="J489" s="60"/>
    </row>
    <row r="490" spans="1:11" ht="15.75" x14ac:dyDescent="0.25">
      <c r="A490" s="60"/>
      <c r="B490" s="60"/>
      <c r="C490" s="61" t="s">
        <v>47</v>
      </c>
      <c r="D490" s="62"/>
      <c r="E490" s="54">
        <f>E479</f>
        <v>60.699999999999996</v>
      </c>
      <c r="F490" s="54">
        <f>F479</f>
        <v>55.67</v>
      </c>
      <c r="G490" s="54">
        <f>G479</f>
        <v>229.42</v>
      </c>
      <c r="H490" s="54">
        <f>H479</f>
        <v>1531.5300000000002</v>
      </c>
      <c r="I490" s="54">
        <f>I479</f>
        <v>63.940000000000005</v>
      </c>
      <c r="J490" s="60"/>
    </row>
    <row r="491" spans="1:11" ht="15.75" x14ac:dyDescent="0.25">
      <c r="A491" s="60"/>
      <c r="B491" s="60"/>
      <c r="C491" s="94" t="s">
        <v>61</v>
      </c>
      <c r="D491" s="95"/>
      <c r="E491" s="96">
        <f>SUM(E490*100/E489)</f>
        <v>112.4074074074074</v>
      </c>
      <c r="F491" s="96">
        <f>SUM(F490*100/F489)</f>
        <v>92.783333333333331</v>
      </c>
      <c r="G491" s="96">
        <f>SUM(G490*100/G489)</f>
        <v>87.900383141762447</v>
      </c>
      <c r="H491" s="96">
        <f>SUM(H490*100/H489)</f>
        <v>85.085000000000022</v>
      </c>
      <c r="I491" s="96">
        <f>SUM(I490*100/I489)</f>
        <v>127.88000000000002</v>
      </c>
      <c r="J491" s="60"/>
    </row>
    <row r="492" spans="1:11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</row>
    <row r="493" spans="1:11" s="2" customFormat="1" ht="23.25" x14ac:dyDescent="0.25">
      <c r="A493" s="1" t="s">
        <v>0</v>
      </c>
      <c r="B493" s="1"/>
      <c r="C493" s="1"/>
      <c r="D493" s="1"/>
      <c r="E493" s="1"/>
      <c r="F493" s="1"/>
      <c r="G493" s="1"/>
      <c r="H493" s="1"/>
      <c r="I493" s="1"/>
      <c r="J493" s="1"/>
    </row>
    <row r="494" spans="1:11" s="2" customFormat="1" ht="23.25" x14ac:dyDescent="0.25">
      <c r="A494" s="1" t="s">
        <v>1</v>
      </c>
      <c r="B494" s="1"/>
      <c r="C494" s="1"/>
      <c r="D494" s="1"/>
      <c r="E494" s="1"/>
      <c r="F494" s="1"/>
      <c r="G494" s="1"/>
      <c r="H494" s="1"/>
      <c r="I494" s="1"/>
      <c r="J494" s="1"/>
    </row>
    <row r="495" spans="1:11" s="2" customFormat="1" ht="23.25" x14ac:dyDescent="0.25">
      <c r="A495" s="1" t="s">
        <v>2</v>
      </c>
      <c r="B495" s="1"/>
      <c r="C495" s="1"/>
      <c r="D495" s="1"/>
      <c r="E495" s="1"/>
      <c r="F495" s="1"/>
      <c r="G495" s="1"/>
      <c r="H495" s="1"/>
      <c r="I495" s="1"/>
      <c r="J495" s="1"/>
    </row>
    <row r="496" spans="1:11" s="2" customFormat="1" ht="18.75" customHeight="1" x14ac:dyDescent="0.25">
      <c r="A496" s="3" t="s">
        <v>136</v>
      </c>
      <c r="B496" s="3"/>
      <c r="C496" s="3"/>
      <c r="D496" s="3"/>
      <c r="E496" s="3"/>
      <c r="F496" s="3"/>
      <c r="G496" s="3"/>
      <c r="H496" s="3"/>
      <c r="I496" s="3"/>
      <c r="J496" s="3"/>
    </row>
    <row r="497" spans="1:11" s="2" customFormat="1" ht="18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1" s="2" customFormat="1" ht="18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1" s="2" customFormat="1" ht="18.75" x14ac:dyDescent="0.25">
      <c r="A499" s="4" t="s">
        <v>4</v>
      </c>
      <c r="B499" s="4"/>
      <c r="C499" s="4"/>
      <c r="D499" s="4"/>
      <c r="E499" s="4"/>
      <c r="F499" s="4"/>
      <c r="G499" s="4"/>
      <c r="H499" s="4"/>
      <c r="I499" s="4"/>
      <c r="J499" s="4"/>
    </row>
    <row r="500" spans="1:1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82"/>
    </row>
    <row r="501" spans="1:11" s="9" customForma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1" s="9" customFormat="1" ht="16.5" x14ac:dyDescent="0.25">
      <c r="A502" s="6" t="s">
        <v>5</v>
      </c>
      <c r="B502" s="6" t="s">
        <v>6</v>
      </c>
      <c r="C502" s="6"/>
      <c r="D502" s="6" t="s">
        <v>7</v>
      </c>
      <c r="E502" s="7" t="s">
        <v>8</v>
      </c>
      <c r="F502" s="7"/>
      <c r="G502" s="7"/>
      <c r="H502" s="6" t="s">
        <v>9</v>
      </c>
      <c r="I502" s="8" t="s">
        <v>10</v>
      </c>
      <c r="J502" s="6" t="s">
        <v>11</v>
      </c>
    </row>
    <row r="503" spans="1:11" s="9" customFormat="1" ht="32.25" customHeight="1" x14ac:dyDescent="0.25">
      <c r="A503" s="6"/>
      <c r="B503" s="6"/>
      <c r="C503" s="6"/>
      <c r="D503" s="6"/>
      <c r="E503" s="10" t="s">
        <v>12</v>
      </c>
      <c r="F503" s="10" t="s">
        <v>13</v>
      </c>
      <c r="G503" s="10" t="s">
        <v>14</v>
      </c>
      <c r="H503" s="6"/>
      <c r="I503" s="8"/>
      <c r="J503" s="6"/>
    </row>
    <row r="504" spans="1:11" s="9" customFormat="1" ht="18.75" x14ac:dyDescent="0.25">
      <c r="A504" s="11" t="s">
        <v>137</v>
      </c>
      <c r="B504" s="11"/>
      <c r="C504" s="11"/>
      <c r="D504" s="66"/>
      <c r="E504" s="17"/>
      <c r="F504" s="17"/>
      <c r="G504" s="17"/>
      <c r="H504" s="17"/>
      <c r="I504" s="66"/>
      <c r="J504" s="66"/>
    </row>
    <row r="505" spans="1:11" ht="20.25" x14ac:dyDescent="0.25">
      <c r="A505" s="14" t="s">
        <v>16</v>
      </c>
      <c r="B505" s="15" t="s">
        <v>138</v>
      </c>
      <c r="C505" s="15"/>
      <c r="D505" s="23">
        <v>200</v>
      </c>
      <c r="E505" s="16">
        <v>4.5599999999999996</v>
      </c>
      <c r="F505" s="16">
        <v>4.16</v>
      </c>
      <c r="G505" s="16">
        <v>18.350000000000001</v>
      </c>
      <c r="H505" s="16">
        <v>143.19999999999999</v>
      </c>
      <c r="I505" s="16">
        <v>0.91</v>
      </c>
      <c r="J505" s="17">
        <v>101</v>
      </c>
    </row>
    <row r="506" spans="1:11" ht="20.25" x14ac:dyDescent="0.25">
      <c r="A506" s="14"/>
      <c r="B506" s="15" t="s">
        <v>18</v>
      </c>
      <c r="C506" s="15"/>
      <c r="D506" s="23">
        <v>40</v>
      </c>
      <c r="E506" s="16">
        <v>3.16</v>
      </c>
      <c r="F506" s="16">
        <v>0.4</v>
      </c>
      <c r="G506" s="16">
        <v>19.32</v>
      </c>
      <c r="H506" s="16">
        <v>93.3</v>
      </c>
      <c r="I506" s="16">
        <v>0</v>
      </c>
      <c r="J506" s="17"/>
    </row>
    <row r="507" spans="1:11" ht="20.25" x14ac:dyDescent="0.25">
      <c r="A507" s="14"/>
      <c r="B507" s="15" t="s">
        <v>19</v>
      </c>
      <c r="C507" s="15"/>
      <c r="D507" s="23">
        <v>10</v>
      </c>
      <c r="E507" s="20">
        <v>0.06</v>
      </c>
      <c r="F507" s="21">
        <v>7.26</v>
      </c>
      <c r="G507" s="21">
        <v>0.14000000000000001</v>
      </c>
      <c r="H507" s="21">
        <v>66</v>
      </c>
      <c r="I507" s="21">
        <v>0</v>
      </c>
      <c r="J507" s="17"/>
    </row>
    <row r="508" spans="1:11" ht="20.25" x14ac:dyDescent="0.25">
      <c r="A508" s="14"/>
      <c r="B508" s="15" t="s">
        <v>21</v>
      </c>
      <c r="C508" s="15"/>
      <c r="D508" s="23">
        <v>200</v>
      </c>
      <c r="E508" s="24">
        <v>2.85</v>
      </c>
      <c r="F508" s="24">
        <v>2.67</v>
      </c>
      <c r="G508" s="24">
        <v>19.600000000000001</v>
      </c>
      <c r="H508" s="24">
        <v>140.5</v>
      </c>
      <c r="I508" s="24">
        <v>1.3</v>
      </c>
      <c r="J508" s="17">
        <v>414</v>
      </c>
    </row>
    <row r="509" spans="1:11" ht="18.75" x14ac:dyDescent="0.25">
      <c r="A509" s="14"/>
      <c r="B509" s="25" t="s">
        <v>22</v>
      </c>
      <c r="C509" s="25"/>
      <c r="D509" s="26">
        <f t="shared" ref="D509:I509" si="50">SUM(D505:D508)</f>
        <v>450</v>
      </c>
      <c r="E509" s="27">
        <f t="shared" si="50"/>
        <v>10.629999999999999</v>
      </c>
      <c r="F509" s="27">
        <f t="shared" si="50"/>
        <v>14.49</v>
      </c>
      <c r="G509" s="27">
        <f t="shared" si="50"/>
        <v>57.410000000000004</v>
      </c>
      <c r="H509" s="27">
        <f t="shared" si="50"/>
        <v>443</v>
      </c>
      <c r="I509" s="27">
        <f t="shared" si="50"/>
        <v>2.21</v>
      </c>
      <c r="J509" s="24"/>
    </row>
    <row r="510" spans="1:11" x14ac:dyDescent="0.25">
      <c r="A510" s="68"/>
      <c r="B510" s="68"/>
      <c r="C510" s="68"/>
      <c r="D510" s="68"/>
      <c r="E510" s="68"/>
      <c r="F510" s="68"/>
      <c r="G510" s="68"/>
      <c r="H510" s="68"/>
      <c r="I510" s="68"/>
      <c r="J510" s="68"/>
    </row>
    <row r="511" spans="1:11" ht="37.5" x14ac:dyDescent="0.25">
      <c r="A511" s="21" t="s">
        <v>23</v>
      </c>
      <c r="B511" s="69" t="s">
        <v>66</v>
      </c>
      <c r="C511" s="15"/>
      <c r="D511" s="20">
        <v>110</v>
      </c>
      <c r="E511" s="16">
        <v>0.4</v>
      </c>
      <c r="F511" s="16">
        <v>0.4</v>
      </c>
      <c r="G511" s="16">
        <v>9.8000000000000007</v>
      </c>
      <c r="H511" s="16">
        <v>44</v>
      </c>
      <c r="I511" s="16">
        <v>10</v>
      </c>
      <c r="J511" s="17">
        <v>386</v>
      </c>
    </row>
    <row r="512" spans="1:11" ht="18.75" x14ac:dyDescent="0.25">
      <c r="A512" s="25" t="s">
        <v>22</v>
      </c>
      <c r="B512" s="25"/>
      <c r="C512" s="25"/>
      <c r="D512" s="26">
        <f t="shared" ref="D512:I512" si="51">SUM(D511:D511)</f>
        <v>110</v>
      </c>
      <c r="E512" s="27">
        <f t="shared" si="51"/>
        <v>0.4</v>
      </c>
      <c r="F512" s="27">
        <f t="shared" si="51"/>
        <v>0.4</v>
      </c>
      <c r="G512" s="27">
        <f t="shared" si="51"/>
        <v>9.8000000000000007</v>
      </c>
      <c r="H512" s="27">
        <f t="shared" si="51"/>
        <v>44</v>
      </c>
      <c r="I512" s="27">
        <f t="shared" si="51"/>
        <v>10</v>
      </c>
      <c r="J512" s="144"/>
    </row>
    <row r="513" spans="1:10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</row>
    <row r="514" spans="1:10" ht="20.25" x14ac:dyDescent="0.25">
      <c r="A514" s="14" t="s">
        <v>25</v>
      </c>
      <c r="B514" s="15" t="s">
        <v>139</v>
      </c>
      <c r="C514" s="15"/>
      <c r="D514" s="23">
        <v>120</v>
      </c>
      <c r="E514" s="16">
        <v>1.8</v>
      </c>
      <c r="F514" s="16">
        <v>3.8</v>
      </c>
      <c r="G514" s="16">
        <v>10.9</v>
      </c>
      <c r="H514" s="16">
        <v>85</v>
      </c>
      <c r="I514" s="16">
        <v>12.32</v>
      </c>
      <c r="J514" s="17">
        <v>354</v>
      </c>
    </row>
    <row r="515" spans="1:10" ht="20.25" x14ac:dyDescent="0.25">
      <c r="A515" s="14"/>
      <c r="B515" s="15" t="s">
        <v>140</v>
      </c>
      <c r="C515" s="15"/>
      <c r="D515" s="23">
        <v>200</v>
      </c>
      <c r="E515" s="16">
        <v>1.67</v>
      </c>
      <c r="F515" s="16">
        <v>1.63</v>
      </c>
      <c r="G515" s="16">
        <v>12.31</v>
      </c>
      <c r="H515" s="16">
        <v>94.56</v>
      </c>
      <c r="I515" s="16">
        <v>6.66</v>
      </c>
      <c r="J515" s="17"/>
    </row>
    <row r="516" spans="1:10" ht="20.25" x14ac:dyDescent="0.25">
      <c r="A516" s="14"/>
      <c r="B516" s="15" t="s">
        <v>141</v>
      </c>
      <c r="C516" s="15"/>
      <c r="D516" s="23">
        <v>60</v>
      </c>
      <c r="E516" s="16">
        <v>4.2699999999999996</v>
      </c>
      <c r="F516" s="16">
        <v>5.51</v>
      </c>
      <c r="G516" s="16">
        <v>5.95</v>
      </c>
      <c r="H516" s="16">
        <v>82.5</v>
      </c>
      <c r="I516" s="16">
        <v>0.55000000000000004</v>
      </c>
      <c r="J516" s="17">
        <v>303</v>
      </c>
    </row>
    <row r="517" spans="1:10" ht="20.25" x14ac:dyDescent="0.25">
      <c r="A517" s="14"/>
      <c r="B517" s="110" t="s">
        <v>134</v>
      </c>
      <c r="C517" s="69"/>
      <c r="D517" s="23">
        <v>40</v>
      </c>
      <c r="E517" s="16">
        <v>0.7</v>
      </c>
      <c r="F517" s="16">
        <v>1.99</v>
      </c>
      <c r="G517" s="16">
        <v>2.8</v>
      </c>
      <c r="H517" s="16">
        <v>32.04</v>
      </c>
      <c r="I517" s="16">
        <v>0.53</v>
      </c>
      <c r="J517" s="17">
        <v>373</v>
      </c>
    </row>
    <row r="518" spans="1:10" ht="20.25" x14ac:dyDescent="0.25">
      <c r="A518" s="14"/>
      <c r="B518" s="15" t="s">
        <v>18</v>
      </c>
      <c r="C518" s="15"/>
      <c r="D518" s="23">
        <v>40</v>
      </c>
      <c r="E518" s="16">
        <v>3.16</v>
      </c>
      <c r="F518" s="16">
        <v>0.4</v>
      </c>
      <c r="G518" s="16">
        <v>19.32</v>
      </c>
      <c r="H518" s="16">
        <v>93.3</v>
      </c>
      <c r="I518" s="16">
        <v>0</v>
      </c>
      <c r="J518" s="17"/>
    </row>
    <row r="519" spans="1:10" ht="20.25" x14ac:dyDescent="0.25">
      <c r="A519" s="14"/>
      <c r="B519" s="15" t="s">
        <v>31</v>
      </c>
      <c r="C519" s="15"/>
      <c r="D519" s="23">
        <v>40</v>
      </c>
      <c r="E519" s="16">
        <v>1.98</v>
      </c>
      <c r="F519" s="16">
        <v>0.36</v>
      </c>
      <c r="G519" s="16">
        <v>13.36</v>
      </c>
      <c r="H519" s="16">
        <v>52.2</v>
      </c>
      <c r="I519" s="16">
        <v>0</v>
      </c>
      <c r="J519" s="17"/>
    </row>
    <row r="520" spans="1:10" ht="20.25" x14ac:dyDescent="0.25">
      <c r="A520" s="14"/>
      <c r="B520" s="15" t="s">
        <v>102</v>
      </c>
      <c r="C520" s="15"/>
      <c r="D520" s="23">
        <v>120</v>
      </c>
      <c r="E520" s="16">
        <v>1.53</v>
      </c>
      <c r="F520" s="16">
        <v>2.1</v>
      </c>
      <c r="G520" s="16">
        <v>12.27</v>
      </c>
      <c r="H520" s="16">
        <v>80.28</v>
      </c>
      <c r="I520" s="16">
        <v>5.67</v>
      </c>
      <c r="J520" s="17">
        <v>100</v>
      </c>
    </row>
    <row r="521" spans="1:10" ht="20.25" x14ac:dyDescent="0.25">
      <c r="A521" s="14"/>
      <c r="B521" s="15" t="s">
        <v>32</v>
      </c>
      <c r="C521" s="15"/>
      <c r="D521" s="23">
        <v>200</v>
      </c>
      <c r="E521" s="16">
        <v>0.26</v>
      </c>
      <c r="F521" s="16">
        <v>0.02</v>
      </c>
      <c r="G521" s="16">
        <v>27.3</v>
      </c>
      <c r="H521" s="16">
        <v>108.76</v>
      </c>
      <c r="I521" s="16">
        <v>0.4</v>
      </c>
      <c r="J521" s="17">
        <v>394</v>
      </c>
    </row>
    <row r="522" spans="1:10" ht="18.75" x14ac:dyDescent="0.25">
      <c r="A522" s="25" t="s">
        <v>22</v>
      </c>
      <c r="B522" s="25"/>
      <c r="C522" s="25"/>
      <c r="D522" s="26">
        <f t="shared" ref="D522:I522" si="52">SUM(D514:D521)</f>
        <v>820</v>
      </c>
      <c r="E522" s="27">
        <f t="shared" si="52"/>
        <v>15.37</v>
      </c>
      <c r="F522" s="27">
        <f t="shared" si="52"/>
        <v>15.809999999999999</v>
      </c>
      <c r="G522" s="27">
        <f t="shared" si="52"/>
        <v>104.21</v>
      </c>
      <c r="H522" s="27">
        <f t="shared" si="52"/>
        <v>628.64</v>
      </c>
      <c r="I522" s="27">
        <f t="shared" si="52"/>
        <v>26.130000000000003</v>
      </c>
      <c r="J522" s="24"/>
    </row>
    <row r="523" spans="1:10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</row>
    <row r="524" spans="1:10" ht="20.25" x14ac:dyDescent="0.25">
      <c r="A524" s="6" t="s">
        <v>33</v>
      </c>
      <c r="B524" s="15" t="s">
        <v>120</v>
      </c>
      <c r="C524" s="15"/>
      <c r="D524" s="23">
        <v>150</v>
      </c>
      <c r="E524" s="16">
        <v>4.3499999999999996</v>
      </c>
      <c r="F524" s="16">
        <v>4.6500000000000004</v>
      </c>
      <c r="G524" s="16">
        <v>6.3</v>
      </c>
      <c r="H524" s="16">
        <v>87</v>
      </c>
      <c r="I524" s="16">
        <v>1.05</v>
      </c>
      <c r="J524" s="17">
        <v>420</v>
      </c>
    </row>
    <row r="525" spans="1:10" ht="20.25" x14ac:dyDescent="0.25">
      <c r="A525" s="6"/>
      <c r="B525" s="15" t="s">
        <v>71</v>
      </c>
      <c r="C525" s="15"/>
      <c r="D525" s="23">
        <v>90</v>
      </c>
      <c r="E525" s="16">
        <v>6.5</v>
      </c>
      <c r="F525" s="16">
        <v>7.3</v>
      </c>
      <c r="G525" s="16">
        <v>49.03</v>
      </c>
      <c r="H525" s="16">
        <v>289.8</v>
      </c>
      <c r="I525" s="16">
        <v>0</v>
      </c>
      <c r="J525" s="17">
        <v>450</v>
      </c>
    </row>
    <row r="526" spans="1:10" ht="18.75" x14ac:dyDescent="0.25">
      <c r="A526" s="25" t="s">
        <v>22</v>
      </c>
      <c r="B526" s="25"/>
      <c r="C526" s="25"/>
      <c r="D526" s="26">
        <f t="shared" ref="D526:I526" si="53">SUM(D524:D525)</f>
        <v>240</v>
      </c>
      <c r="E526" s="27">
        <f>SUM(E524:E525)</f>
        <v>10.85</v>
      </c>
      <c r="F526" s="27">
        <f t="shared" si="53"/>
        <v>11.95</v>
      </c>
      <c r="G526" s="27">
        <f>SUM(G524:G525)</f>
        <v>55.33</v>
      </c>
      <c r="H526" s="27">
        <f>SUM(H524:H525)</f>
        <v>376.8</v>
      </c>
      <c r="I526" s="27">
        <f t="shared" si="53"/>
        <v>1.05</v>
      </c>
      <c r="J526" s="24"/>
    </row>
    <row r="527" spans="1:10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</row>
    <row r="528" spans="1:10" ht="20.25" x14ac:dyDescent="0.25">
      <c r="A528" s="14" t="s">
        <v>37</v>
      </c>
      <c r="B528" s="15" t="s">
        <v>24</v>
      </c>
      <c r="C528" s="15"/>
      <c r="D528" s="22">
        <v>150</v>
      </c>
      <c r="E528" s="16">
        <v>0.75</v>
      </c>
      <c r="F528" s="16">
        <v>0</v>
      </c>
      <c r="G528" s="16">
        <v>15.15</v>
      </c>
      <c r="H528" s="16">
        <v>64</v>
      </c>
      <c r="I528" s="16">
        <v>12</v>
      </c>
      <c r="J528" s="17">
        <v>418</v>
      </c>
    </row>
    <row r="529" spans="1:10" ht="36" customHeight="1" x14ac:dyDescent="0.25">
      <c r="A529" s="14"/>
      <c r="B529" s="43" t="s">
        <v>104</v>
      </c>
      <c r="C529" s="43"/>
      <c r="D529" s="23">
        <v>110</v>
      </c>
      <c r="E529" s="16">
        <v>14.43</v>
      </c>
      <c r="F529" s="16">
        <v>12.5</v>
      </c>
      <c r="G529" s="16">
        <v>16.350000000000001</v>
      </c>
      <c r="H529" s="16">
        <v>237.08</v>
      </c>
      <c r="I529" s="16">
        <v>0.24</v>
      </c>
      <c r="J529" s="17">
        <v>251</v>
      </c>
    </row>
    <row r="530" spans="1:10" ht="18.75" x14ac:dyDescent="0.25">
      <c r="A530" s="25" t="s">
        <v>22</v>
      </c>
      <c r="B530" s="25"/>
      <c r="C530" s="25"/>
      <c r="D530" s="26">
        <f t="shared" ref="D530:I530" si="54">SUM(D528:D529)</f>
        <v>260</v>
      </c>
      <c r="E530" s="27">
        <f t="shared" si="54"/>
        <v>15.18</v>
      </c>
      <c r="F530" s="27">
        <f t="shared" si="54"/>
        <v>12.5</v>
      </c>
      <c r="G530" s="27">
        <f t="shared" si="54"/>
        <v>31.5</v>
      </c>
      <c r="H530" s="27">
        <f t="shared" si="54"/>
        <v>301.08000000000004</v>
      </c>
      <c r="I530" s="27">
        <f t="shared" si="54"/>
        <v>12.24</v>
      </c>
      <c r="J530" s="24"/>
    </row>
    <row r="531" spans="1:10" ht="18.75" x14ac:dyDescent="0.25">
      <c r="A531" s="25" t="s">
        <v>41</v>
      </c>
      <c r="B531" s="25"/>
      <c r="C531" s="25"/>
      <c r="D531" s="26">
        <f t="shared" ref="D531:I531" si="55">SUM(D509,D512,D522,D526,D530)</f>
        <v>1880</v>
      </c>
      <c r="E531" s="27">
        <f>SUM(E509,E512,E522,E526,E530)</f>
        <v>52.43</v>
      </c>
      <c r="F531" s="27">
        <f>SUM(F509,F512,F522,F526,F530)</f>
        <v>55.15</v>
      </c>
      <c r="G531" s="27">
        <f>SUM(G509,G512,G522,G526,G530)</f>
        <v>258.25</v>
      </c>
      <c r="H531" s="27">
        <f t="shared" si="55"/>
        <v>1793.52</v>
      </c>
      <c r="I531" s="27">
        <f t="shared" si="55"/>
        <v>51.63</v>
      </c>
      <c r="J531" s="30"/>
    </row>
    <row r="532" spans="1:10" x14ac:dyDescent="0.25">
      <c r="A532" s="46" t="s">
        <v>42</v>
      </c>
      <c r="B532" s="46"/>
      <c r="C532" s="46"/>
      <c r="D532" s="46"/>
      <c r="E532" s="46"/>
      <c r="F532" s="46"/>
      <c r="G532" s="46"/>
      <c r="H532" s="46"/>
      <c r="I532" s="46"/>
      <c r="J532" s="46"/>
    </row>
    <row r="533" spans="1:10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</row>
    <row r="534" spans="1:10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</row>
    <row r="535" spans="1:10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</row>
    <row r="536" spans="1:10" s="2" customFormat="1" ht="18.75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</row>
    <row r="537" spans="1:10" ht="15.75" x14ac:dyDescent="0.25">
      <c r="A537" s="48" t="s">
        <v>43</v>
      </c>
      <c r="B537" s="48"/>
      <c r="C537" s="48"/>
      <c r="D537" s="48"/>
      <c r="E537" s="48"/>
      <c r="F537" s="48"/>
      <c r="G537" s="48"/>
      <c r="H537" s="48"/>
      <c r="I537" s="48"/>
      <c r="J537" s="48"/>
    </row>
    <row r="538" spans="1:10" ht="15.75" x14ac:dyDescent="0.25">
      <c r="A538" s="49" t="s">
        <v>44</v>
      </c>
      <c r="B538" s="50"/>
      <c r="C538" s="49" t="s">
        <v>25</v>
      </c>
      <c r="D538" s="50"/>
      <c r="E538" s="51" t="s">
        <v>33</v>
      </c>
      <c r="F538" s="52"/>
      <c r="G538" s="51" t="s">
        <v>37</v>
      </c>
      <c r="H538" s="52"/>
      <c r="I538" s="51" t="s">
        <v>45</v>
      </c>
      <c r="J538" s="52"/>
    </row>
    <row r="539" spans="1:10" ht="15.75" x14ac:dyDescent="0.25">
      <c r="A539" s="53" t="s">
        <v>46</v>
      </c>
      <c r="B539" s="53" t="s">
        <v>47</v>
      </c>
      <c r="C539" s="53" t="s">
        <v>46</v>
      </c>
      <c r="D539" s="53" t="s">
        <v>47</v>
      </c>
      <c r="E539" s="54" t="s">
        <v>46</v>
      </c>
      <c r="F539" s="54" t="s">
        <v>47</v>
      </c>
      <c r="G539" s="54" t="s">
        <v>46</v>
      </c>
      <c r="H539" s="54" t="s">
        <v>47</v>
      </c>
      <c r="I539" s="54" t="s">
        <v>46</v>
      </c>
      <c r="J539" s="54" t="s">
        <v>47</v>
      </c>
    </row>
    <row r="540" spans="1:10" ht="15.75" x14ac:dyDescent="0.25">
      <c r="A540" s="53" t="s">
        <v>48</v>
      </c>
      <c r="B540" s="53">
        <f>SUM(D509,D512)</f>
        <v>560</v>
      </c>
      <c r="C540" s="53" t="s">
        <v>49</v>
      </c>
      <c r="D540" s="53">
        <f>D522</f>
        <v>820</v>
      </c>
      <c r="E540" s="54" t="s">
        <v>50</v>
      </c>
      <c r="F540" s="54">
        <f>D526</f>
        <v>240</v>
      </c>
      <c r="G540" s="54" t="s">
        <v>51</v>
      </c>
      <c r="H540" s="54">
        <f>D530</f>
        <v>260</v>
      </c>
      <c r="I540" s="54" t="s">
        <v>52</v>
      </c>
      <c r="J540" s="54">
        <f>SUM(H540,F540,D540,B540)</f>
        <v>1880</v>
      </c>
    </row>
    <row r="541" spans="1:10" s="2" customFormat="1" ht="18.75" x14ac:dyDescent="0.3">
      <c r="A541" s="57" t="s">
        <v>53</v>
      </c>
      <c r="B541" s="57"/>
      <c r="C541" s="57"/>
      <c r="D541" s="57"/>
      <c r="E541" s="57"/>
      <c r="F541" s="57"/>
      <c r="G541" s="57"/>
      <c r="H541" s="57"/>
      <c r="I541" s="57"/>
      <c r="J541" s="57"/>
    </row>
    <row r="542" spans="1:10" ht="31.5" x14ac:dyDescent="0.25">
      <c r="A542" s="60"/>
      <c r="B542" s="60"/>
      <c r="C542" s="58" t="s">
        <v>54</v>
      </c>
      <c r="D542" s="58"/>
      <c r="E542" s="13" t="s">
        <v>55</v>
      </c>
      <c r="F542" s="13" t="s">
        <v>56</v>
      </c>
      <c r="G542" s="13" t="s">
        <v>57</v>
      </c>
      <c r="H542" s="59" t="s">
        <v>58</v>
      </c>
      <c r="I542" s="12" t="s">
        <v>10</v>
      </c>
      <c r="J542" s="60"/>
    </row>
    <row r="543" spans="1:10" ht="15.75" x14ac:dyDescent="0.25">
      <c r="A543" s="60"/>
      <c r="B543" s="60"/>
      <c r="C543" s="61" t="s">
        <v>113</v>
      </c>
      <c r="D543" s="62"/>
      <c r="E543" s="54">
        <v>54</v>
      </c>
      <c r="F543" s="54">
        <v>60</v>
      </c>
      <c r="G543" s="54">
        <v>261</v>
      </c>
      <c r="H543" s="85">
        <v>1800</v>
      </c>
      <c r="I543" s="54">
        <v>50</v>
      </c>
      <c r="J543" s="60"/>
    </row>
    <row r="544" spans="1:10" ht="15.75" x14ac:dyDescent="0.25">
      <c r="A544" s="60"/>
      <c r="B544" s="60"/>
      <c r="C544" s="61" t="s">
        <v>47</v>
      </c>
      <c r="D544" s="62"/>
      <c r="E544" s="54">
        <f>E531</f>
        <v>52.43</v>
      </c>
      <c r="F544" s="54">
        <f>F531</f>
        <v>55.15</v>
      </c>
      <c r="G544" s="54">
        <f>G531</f>
        <v>258.25</v>
      </c>
      <c r="H544" s="54">
        <f>H531</f>
        <v>1793.52</v>
      </c>
      <c r="I544" s="54">
        <f>I531</f>
        <v>51.63</v>
      </c>
      <c r="J544" s="60"/>
    </row>
    <row r="545" spans="1:10" ht="15.75" x14ac:dyDescent="0.25">
      <c r="A545" s="60"/>
      <c r="B545" s="60"/>
      <c r="C545" s="94" t="s">
        <v>61</v>
      </c>
      <c r="D545" s="95"/>
      <c r="E545" s="96">
        <f>SUM(E544*100/E543)</f>
        <v>97.092592592592595</v>
      </c>
      <c r="F545" s="96">
        <f>SUM(F544*100/F543)</f>
        <v>91.916666666666671</v>
      </c>
      <c r="G545" s="96">
        <f>SUM(G544*100/G543)</f>
        <v>98.946360153256705</v>
      </c>
      <c r="H545" s="96">
        <f>SUM(H544*100/H543)</f>
        <v>99.64</v>
      </c>
      <c r="I545" s="96">
        <f>SUM(I544*100/I543)</f>
        <v>103.26</v>
      </c>
      <c r="J545" s="60"/>
    </row>
    <row r="725" spans="1:5" x14ac:dyDescent="0.25">
      <c r="A725" s="18"/>
      <c r="C725" s="82"/>
      <c r="D725" s="82"/>
      <c r="E725" s="82"/>
    </row>
  </sheetData>
  <mergeCells count="596">
    <mergeCell ref="A541:J541"/>
    <mergeCell ref="A542:B545"/>
    <mergeCell ref="C542:D542"/>
    <mergeCell ref="J542:J545"/>
    <mergeCell ref="C543:D543"/>
    <mergeCell ref="C544:D544"/>
    <mergeCell ref="C545:D545"/>
    <mergeCell ref="A531:C531"/>
    <mergeCell ref="A532:J536"/>
    <mergeCell ref="A537:J537"/>
    <mergeCell ref="A538:B538"/>
    <mergeCell ref="C538:D538"/>
    <mergeCell ref="E538:F538"/>
    <mergeCell ref="G538:H538"/>
    <mergeCell ref="I538:J538"/>
    <mergeCell ref="A526:C526"/>
    <mergeCell ref="A527:J527"/>
    <mergeCell ref="A528:A529"/>
    <mergeCell ref="B528:C528"/>
    <mergeCell ref="B529:C529"/>
    <mergeCell ref="A530:C530"/>
    <mergeCell ref="B519:C519"/>
    <mergeCell ref="B520:C520"/>
    <mergeCell ref="B521:C521"/>
    <mergeCell ref="A522:C522"/>
    <mergeCell ref="A523:J523"/>
    <mergeCell ref="A524:A525"/>
    <mergeCell ref="B524:C524"/>
    <mergeCell ref="B525:C525"/>
    <mergeCell ref="A510:J510"/>
    <mergeCell ref="B511:C511"/>
    <mergeCell ref="A512:C512"/>
    <mergeCell ref="A513:J513"/>
    <mergeCell ref="A514:A521"/>
    <mergeCell ref="B514:C514"/>
    <mergeCell ref="B515:C515"/>
    <mergeCell ref="B516:C516"/>
    <mergeCell ref="B517:C517"/>
    <mergeCell ref="B518:C518"/>
    <mergeCell ref="J502:J503"/>
    <mergeCell ref="A504:C504"/>
    <mergeCell ref="A505:A509"/>
    <mergeCell ref="B505:C505"/>
    <mergeCell ref="B506:C506"/>
    <mergeCell ref="B507:C507"/>
    <mergeCell ref="B508:C508"/>
    <mergeCell ref="B509:C509"/>
    <mergeCell ref="A502:A503"/>
    <mergeCell ref="B502:C503"/>
    <mergeCell ref="D502:D503"/>
    <mergeCell ref="E502:G502"/>
    <mergeCell ref="H502:H503"/>
    <mergeCell ref="I502:I503"/>
    <mergeCell ref="A492:J492"/>
    <mergeCell ref="A493:J493"/>
    <mergeCell ref="A494:J494"/>
    <mergeCell ref="A495:J495"/>
    <mergeCell ref="A496:J498"/>
    <mergeCell ref="A499:J501"/>
    <mergeCell ref="A487:J487"/>
    <mergeCell ref="A488:B491"/>
    <mergeCell ref="C488:D488"/>
    <mergeCell ref="J488:J491"/>
    <mergeCell ref="C489:D489"/>
    <mergeCell ref="C490:D490"/>
    <mergeCell ref="C491:D491"/>
    <mergeCell ref="A478:C478"/>
    <mergeCell ref="A479:C479"/>
    <mergeCell ref="A480:J482"/>
    <mergeCell ref="A483:J483"/>
    <mergeCell ref="A484:B484"/>
    <mergeCell ref="C484:D484"/>
    <mergeCell ref="E484:F484"/>
    <mergeCell ref="G484:H484"/>
    <mergeCell ref="I484:J484"/>
    <mergeCell ref="A472:C472"/>
    <mergeCell ref="A473:J473"/>
    <mergeCell ref="A474:A477"/>
    <mergeCell ref="B474:C474"/>
    <mergeCell ref="B475:C475"/>
    <mergeCell ref="B476:C476"/>
    <mergeCell ref="B477:C477"/>
    <mergeCell ref="B465:C465"/>
    <mergeCell ref="B466:C466"/>
    <mergeCell ref="B467:C467"/>
    <mergeCell ref="A468:C468"/>
    <mergeCell ref="A469:J469"/>
    <mergeCell ref="A470:A471"/>
    <mergeCell ref="B470:C470"/>
    <mergeCell ref="B471:C471"/>
    <mergeCell ref="A456:C456"/>
    <mergeCell ref="A457:J457"/>
    <mergeCell ref="B458:C458"/>
    <mergeCell ref="A459:C459"/>
    <mergeCell ref="A460:J460"/>
    <mergeCell ref="A461:A467"/>
    <mergeCell ref="B461:C461"/>
    <mergeCell ref="B462:C462"/>
    <mergeCell ref="B463:C463"/>
    <mergeCell ref="B464:C464"/>
    <mergeCell ref="J448:J449"/>
    <mergeCell ref="A450:C450"/>
    <mergeCell ref="A451:A455"/>
    <mergeCell ref="B451:C451"/>
    <mergeCell ref="B452:C452"/>
    <mergeCell ref="B453:C453"/>
    <mergeCell ref="B454:C454"/>
    <mergeCell ref="B455:C455"/>
    <mergeCell ref="A448:A449"/>
    <mergeCell ref="B448:C449"/>
    <mergeCell ref="D448:D449"/>
    <mergeCell ref="E448:G448"/>
    <mergeCell ref="H448:H449"/>
    <mergeCell ref="I448:I449"/>
    <mergeCell ref="A438:J438"/>
    <mergeCell ref="A439:J439"/>
    <mergeCell ref="A440:J440"/>
    <mergeCell ref="A441:J441"/>
    <mergeCell ref="A442:J444"/>
    <mergeCell ref="A445:J447"/>
    <mergeCell ref="A433:J433"/>
    <mergeCell ref="A434:B437"/>
    <mergeCell ref="C434:D434"/>
    <mergeCell ref="J434:J437"/>
    <mergeCell ref="C435:D435"/>
    <mergeCell ref="C436:D436"/>
    <mergeCell ref="C437:D437"/>
    <mergeCell ref="A423:C423"/>
    <mergeCell ref="A424:C424"/>
    <mergeCell ref="A425:J428"/>
    <mergeCell ref="A429:J429"/>
    <mergeCell ref="A430:B430"/>
    <mergeCell ref="C430:D430"/>
    <mergeCell ref="E430:F430"/>
    <mergeCell ref="G430:H430"/>
    <mergeCell ref="I430:J430"/>
    <mergeCell ref="A418:C418"/>
    <mergeCell ref="A419:J419"/>
    <mergeCell ref="A420:A422"/>
    <mergeCell ref="B420:C420"/>
    <mergeCell ref="B421:C421"/>
    <mergeCell ref="B422:C422"/>
    <mergeCell ref="B411:C411"/>
    <mergeCell ref="B412:C412"/>
    <mergeCell ref="B413:C413"/>
    <mergeCell ref="A414:C414"/>
    <mergeCell ref="A415:J415"/>
    <mergeCell ref="A416:A417"/>
    <mergeCell ref="B416:C416"/>
    <mergeCell ref="B417:C417"/>
    <mergeCell ref="A402:C402"/>
    <mergeCell ref="A403:J403"/>
    <mergeCell ref="B404:C404"/>
    <mergeCell ref="A405:C405"/>
    <mergeCell ref="A406:J406"/>
    <mergeCell ref="A407:A413"/>
    <mergeCell ref="B407:C407"/>
    <mergeCell ref="B408:C408"/>
    <mergeCell ref="B409:C409"/>
    <mergeCell ref="B410:C410"/>
    <mergeCell ref="J395:J396"/>
    <mergeCell ref="A397:C397"/>
    <mergeCell ref="A398:A401"/>
    <mergeCell ref="B398:C398"/>
    <mergeCell ref="B399:C399"/>
    <mergeCell ref="B400:C400"/>
    <mergeCell ref="B401:C401"/>
    <mergeCell ref="A395:A396"/>
    <mergeCell ref="B395:C396"/>
    <mergeCell ref="D395:D396"/>
    <mergeCell ref="E395:G395"/>
    <mergeCell ref="H395:H396"/>
    <mergeCell ref="I395:I396"/>
    <mergeCell ref="A385:J385"/>
    <mergeCell ref="A386:J386"/>
    <mergeCell ref="A387:J387"/>
    <mergeCell ref="A388:J388"/>
    <mergeCell ref="A389:J391"/>
    <mergeCell ref="A392:J394"/>
    <mergeCell ref="A380:J380"/>
    <mergeCell ref="A381:B384"/>
    <mergeCell ref="C381:D381"/>
    <mergeCell ref="J381:J384"/>
    <mergeCell ref="C382:D382"/>
    <mergeCell ref="C383:D383"/>
    <mergeCell ref="C384:D384"/>
    <mergeCell ref="A372:C372"/>
    <mergeCell ref="A373:J375"/>
    <mergeCell ref="A376:J376"/>
    <mergeCell ref="A377:B377"/>
    <mergeCell ref="C377:D377"/>
    <mergeCell ref="E377:F377"/>
    <mergeCell ref="G377:H377"/>
    <mergeCell ref="I377:J377"/>
    <mergeCell ref="A367:C367"/>
    <mergeCell ref="A368:J368"/>
    <mergeCell ref="A369:A370"/>
    <mergeCell ref="B369:C369"/>
    <mergeCell ref="B370:C370"/>
    <mergeCell ref="A371:C371"/>
    <mergeCell ref="B360:C360"/>
    <mergeCell ref="B361:C361"/>
    <mergeCell ref="B362:C362"/>
    <mergeCell ref="A363:C363"/>
    <mergeCell ref="A364:J364"/>
    <mergeCell ref="A365:A366"/>
    <mergeCell ref="B365:C365"/>
    <mergeCell ref="B366:C366"/>
    <mergeCell ref="A351:C351"/>
    <mergeCell ref="A352:J352"/>
    <mergeCell ref="B353:C353"/>
    <mergeCell ref="A354:C354"/>
    <mergeCell ref="A355:J355"/>
    <mergeCell ref="A356:A362"/>
    <mergeCell ref="B356:C356"/>
    <mergeCell ref="B357:C357"/>
    <mergeCell ref="B358:C358"/>
    <mergeCell ref="B359:C359"/>
    <mergeCell ref="J343:J344"/>
    <mergeCell ref="A345:C345"/>
    <mergeCell ref="A346:A350"/>
    <mergeCell ref="B346:C346"/>
    <mergeCell ref="B347:C347"/>
    <mergeCell ref="B348:C348"/>
    <mergeCell ref="B349:C349"/>
    <mergeCell ref="B350:C350"/>
    <mergeCell ref="A343:A344"/>
    <mergeCell ref="B343:C344"/>
    <mergeCell ref="D343:D344"/>
    <mergeCell ref="E343:G343"/>
    <mergeCell ref="H343:H344"/>
    <mergeCell ref="I343:I344"/>
    <mergeCell ref="A332:J333"/>
    <mergeCell ref="A334:J334"/>
    <mergeCell ref="A335:J335"/>
    <mergeCell ref="A336:J336"/>
    <mergeCell ref="A337:J339"/>
    <mergeCell ref="A340:J342"/>
    <mergeCell ref="A325:J327"/>
    <mergeCell ref="A328:B331"/>
    <mergeCell ref="C328:D328"/>
    <mergeCell ref="J328:J331"/>
    <mergeCell ref="C329:D329"/>
    <mergeCell ref="C330:D330"/>
    <mergeCell ref="C331:D331"/>
    <mergeCell ref="A314:C314"/>
    <mergeCell ref="A315:C315"/>
    <mergeCell ref="A316:J319"/>
    <mergeCell ref="A320:J320"/>
    <mergeCell ref="A321:J321"/>
    <mergeCell ref="A322:B322"/>
    <mergeCell ref="C322:D322"/>
    <mergeCell ref="E322:F322"/>
    <mergeCell ref="G322:H322"/>
    <mergeCell ref="I322:J322"/>
    <mergeCell ref="A309:C309"/>
    <mergeCell ref="A310:J310"/>
    <mergeCell ref="A311:A313"/>
    <mergeCell ref="B311:C311"/>
    <mergeCell ref="B312:C312"/>
    <mergeCell ref="B313:C313"/>
    <mergeCell ref="B303:C303"/>
    <mergeCell ref="B304:C304"/>
    <mergeCell ref="A305:C305"/>
    <mergeCell ref="A306:J306"/>
    <mergeCell ref="A307:A308"/>
    <mergeCell ref="B307:C307"/>
    <mergeCell ref="B308:C308"/>
    <mergeCell ref="A294:C294"/>
    <mergeCell ref="A295:J295"/>
    <mergeCell ref="B296:C296"/>
    <mergeCell ref="A297:C297"/>
    <mergeCell ref="A298:J298"/>
    <mergeCell ref="A299:A304"/>
    <mergeCell ref="B299:C299"/>
    <mergeCell ref="B300:C300"/>
    <mergeCell ref="B301:C301"/>
    <mergeCell ref="B302:C302"/>
    <mergeCell ref="A288:C288"/>
    <mergeCell ref="A289:A293"/>
    <mergeCell ref="B289:C289"/>
    <mergeCell ref="B290:C290"/>
    <mergeCell ref="B291:C291"/>
    <mergeCell ref="B292:C292"/>
    <mergeCell ref="B293:C293"/>
    <mergeCell ref="A283:J285"/>
    <mergeCell ref="A286:A287"/>
    <mergeCell ref="B286:C287"/>
    <mergeCell ref="D286:D287"/>
    <mergeCell ref="E286:G286"/>
    <mergeCell ref="H286:H287"/>
    <mergeCell ref="I286:I287"/>
    <mergeCell ref="J286:J287"/>
    <mergeCell ref="A274:J274"/>
    <mergeCell ref="A276:J276"/>
    <mergeCell ref="A277:J277"/>
    <mergeCell ref="A278:J278"/>
    <mergeCell ref="A279:J279"/>
    <mergeCell ref="A280:J282"/>
    <mergeCell ref="A269:J269"/>
    <mergeCell ref="A270:B273"/>
    <mergeCell ref="C270:D270"/>
    <mergeCell ref="J270:J273"/>
    <mergeCell ref="C271:D271"/>
    <mergeCell ref="C272:D272"/>
    <mergeCell ref="C273:D273"/>
    <mergeCell ref="A262:C262"/>
    <mergeCell ref="A263:J264"/>
    <mergeCell ref="A265:J265"/>
    <mergeCell ref="A266:B266"/>
    <mergeCell ref="C266:D266"/>
    <mergeCell ref="E266:F266"/>
    <mergeCell ref="G266:H266"/>
    <mergeCell ref="I266:J266"/>
    <mergeCell ref="A257:C257"/>
    <mergeCell ref="A258:J258"/>
    <mergeCell ref="A259:A260"/>
    <mergeCell ref="B259:C259"/>
    <mergeCell ref="B260:C260"/>
    <mergeCell ref="A261:C261"/>
    <mergeCell ref="B250:C250"/>
    <mergeCell ref="B251:C251"/>
    <mergeCell ref="B252:C252"/>
    <mergeCell ref="A253:C253"/>
    <mergeCell ref="A254:J254"/>
    <mergeCell ref="A255:A256"/>
    <mergeCell ref="B255:C255"/>
    <mergeCell ref="B256:C256"/>
    <mergeCell ref="A241:C241"/>
    <mergeCell ref="A242:J242"/>
    <mergeCell ref="B243:C243"/>
    <mergeCell ref="A244:C244"/>
    <mergeCell ref="A245:J245"/>
    <mergeCell ref="A246:A252"/>
    <mergeCell ref="B246:C246"/>
    <mergeCell ref="B247:C247"/>
    <mergeCell ref="B248:C248"/>
    <mergeCell ref="B249:C249"/>
    <mergeCell ref="J233:J234"/>
    <mergeCell ref="A235:C235"/>
    <mergeCell ref="A236:A240"/>
    <mergeCell ref="B236:C236"/>
    <mergeCell ref="B237:C237"/>
    <mergeCell ref="B238:C238"/>
    <mergeCell ref="B239:C239"/>
    <mergeCell ref="B240:C240"/>
    <mergeCell ref="A233:A234"/>
    <mergeCell ref="B233:C234"/>
    <mergeCell ref="D233:D234"/>
    <mergeCell ref="E233:G233"/>
    <mergeCell ref="H233:H234"/>
    <mergeCell ref="I233:I234"/>
    <mergeCell ref="A223:J223"/>
    <mergeCell ref="A224:J224"/>
    <mergeCell ref="A225:J225"/>
    <mergeCell ref="A226:J226"/>
    <mergeCell ref="A227:J229"/>
    <mergeCell ref="A230:J232"/>
    <mergeCell ref="A218:J218"/>
    <mergeCell ref="A219:B222"/>
    <mergeCell ref="C219:D219"/>
    <mergeCell ref="J219:J222"/>
    <mergeCell ref="C220:D220"/>
    <mergeCell ref="C221:D221"/>
    <mergeCell ref="C222:D222"/>
    <mergeCell ref="A205:C205"/>
    <mergeCell ref="A206:C206"/>
    <mergeCell ref="A207:J213"/>
    <mergeCell ref="A214:J214"/>
    <mergeCell ref="A215:B215"/>
    <mergeCell ref="C215:D215"/>
    <mergeCell ref="E215:F215"/>
    <mergeCell ref="G215:H215"/>
    <mergeCell ref="I215:J215"/>
    <mergeCell ref="A200:C200"/>
    <mergeCell ref="A201:J201"/>
    <mergeCell ref="A202:A204"/>
    <mergeCell ref="B202:C202"/>
    <mergeCell ref="B203:C203"/>
    <mergeCell ref="B204:C204"/>
    <mergeCell ref="B193:C193"/>
    <mergeCell ref="B194:C194"/>
    <mergeCell ref="B195:C195"/>
    <mergeCell ref="A196:C196"/>
    <mergeCell ref="A197:J197"/>
    <mergeCell ref="A198:A199"/>
    <mergeCell ref="B198:C198"/>
    <mergeCell ref="B199:C199"/>
    <mergeCell ref="A184:C184"/>
    <mergeCell ref="A185:J185"/>
    <mergeCell ref="B186:C186"/>
    <mergeCell ref="A187:C187"/>
    <mergeCell ref="A188:J188"/>
    <mergeCell ref="A189:A195"/>
    <mergeCell ref="B189:C189"/>
    <mergeCell ref="B190:C190"/>
    <mergeCell ref="B191:C191"/>
    <mergeCell ref="B192:C192"/>
    <mergeCell ref="J177:J178"/>
    <mergeCell ref="A179:C179"/>
    <mergeCell ref="A180:A183"/>
    <mergeCell ref="B180:C180"/>
    <mergeCell ref="B181:C181"/>
    <mergeCell ref="B182:C182"/>
    <mergeCell ref="B183:C183"/>
    <mergeCell ref="A177:A178"/>
    <mergeCell ref="B177:C178"/>
    <mergeCell ref="D177:D178"/>
    <mergeCell ref="E177:G177"/>
    <mergeCell ref="H177:H178"/>
    <mergeCell ref="I177:I178"/>
    <mergeCell ref="A167:J167"/>
    <mergeCell ref="A168:J168"/>
    <mergeCell ref="A169:J169"/>
    <mergeCell ref="A170:J170"/>
    <mergeCell ref="A171:J173"/>
    <mergeCell ref="A174:J176"/>
    <mergeCell ref="A162:J162"/>
    <mergeCell ref="A163:B166"/>
    <mergeCell ref="C163:D163"/>
    <mergeCell ref="J163:J166"/>
    <mergeCell ref="C164:D164"/>
    <mergeCell ref="C165:D165"/>
    <mergeCell ref="C166:D166"/>
    <mergeCell ref="A151:C151"/>
    <mergeCell ref="A152:C152"/>
    <mergeCell ref="A153:J157"/>
    <mergeCell ref="A158:J158"/>
    <mergeCell ref="A159:B159"/>
    <mergeCell ref="C159:D159"/>
    <mergeCell ref="E159:F159"/>
    <mergeCell ref="G159:H159"/>
    <mergeCell ref="I159:J159"/>
    <mergeCell ref="A146:C146"/>
    <mergeCell ref="A147:J147"/>
    <mergeCell ref="A148:A150"/>
    <mergeCell ref="B148:C148"/>
    <mergeCell ref="B149:C149"/>
    <mergeCell ref="B150:C150"/>
    <mergeCell ref="B139:C139"/>
    <mergeCell ref="B140:C140"/>
    <mergeCell ref="B141:C141"/>
    <mergeCell ref="A142:C142"/>
    <mergeCell ref="A143:J143"/>
    <mergeCell ref="A144:A145"/>
    <mergeCell ref="B144:C144"/>
    <mergeCell ref="B145:C145"/>
    <mergeCell ref="A129:C129"/>
    <mergeCell ref="A130:J130"/>
    <mergeCell ref="B131:C131"/>
    <mergeCell ref="A132:C132"/>
    <mergeCell ref="A133:J133"/>
    <mergeCell ref="A134:A141"/>
    <mergeCell ref="B134:C134"/>
    <mergeCell ref="B135:C135"/>
    <mergeCell ref="B136:C136"/>
    <mergeCell ref="B137:C137"/>
    <mergeCell ref="J121:J122"/>
    <mergeCell ref="A123:C123"/>
    <mergeCell ref="A124:A128"/>
    <mergeCell ref="B124:C124"/>
    <mergeCell ref="B125:C125"/>
    <mergeCell ref="B126:C126"/>
    <mergeCell ref="B127:C127"/>
    <mergeCell ref="B128:C128"/>
    <mergeCell ref="A121:A122"/>
    <mergeCell ref="B121:C122"/>
    <mergeCell ref="D121:D122"/>
    <mergeCell ref="E121:G121"/>
    <mergeCell ref="H121:H122"/>
    <mergeCell ref="I121:I122"/>
    <mergeCell ref="A111:J111"/>
    <mergeCell ref="A112:J112"/>
    <mergeCell ref="A113:J113"/>
    <mergeCell ref="A114:J114"/>
    <mergeCell ref="A115:J117"/>
    <mergeCell ref="A118:J120"/>
    <mergeCell ref="A105:J106"/>
    <mergeCell ref="A107:B110"/>
    <mergeCell ref="C107:D107"/>
    <mergeCell ref="J107:J110"/>
    <mergeCell ref="C108:D108"/>
    <mergeCell ref="C109:D109"/>
    <mergeCell ref="C110:D110"/>
    <mergeCell ref="A94:J100"/>
    <mergeCell ref="A101:J101"/>
    <mergeCell ref="A102:B102"/>
    <mergeCell ref="C102:D102"/>
    <mergeCell ref="E102:F102"/>
    <mergeCell ref="G102:H102"/>
    <mergeCell ref="I102:J102"/>
    <mergeCell ref="A89:J89"/>
    <mergeCell ref="A90:A91"/>
    <mergeCell ref="B90:C90"/>
    <mergeCell ref="B91:C91"/>
    <mergeCell ref="A92:C92"/>
    <mergeCell ref="A93:C93"/>
    <mergeCell ref="A84:C84"/>
    <mergeCell ref="A85:J85"/>
    <mergeCell ref="A86:A87"/>
    <mergeCell ref="B86:C86"/>
    <mergeCell ref="B87:C87"/>
    <mergeCell ref="A88:C88"/>
    <mergeCell ref="A78:A83"/>
    <mergeCell ref="B78:C78"/>
    <mergeCell ref="B79:C79"/>
    <mergeCell ref="B80:C80"/>
    <mergeCell ref="B81:C81"/>
    <mergeCell ref="B82:C82"/>
    <mergeCell ref="B83:C83"/>
    <mergeCell ref="A73:C73"/>
    <mergeCell ref="A74:J74"/>
    <mergeCell ref="A75:A76"/>
    <mergeCell ref="B75:C75"/>
    <mergeCell ref="B76:C76"/>
    <mergeCell ref="A77:J77"/>
    <mergeCell ref="I65:I66"/>
    <mergeCell ref="J65:J66"/>
    <mergeCell ref="A67:C67"/>
    <mergeCell ref="A68:A72"/>
    <mergeCell ref="B68:C68"/>
    <mergeCell ref="B69:C69"/>
    <mergeCell ref="B70:C70"/>
    <mergeCell ref="B71:C71"/>
    <mergeCell ref="B72:C72"/>
    <mergeCell ref="A56:J56"/>
    <mergeCell ref="A57:J57"/>
    <mergeCell ref="A58:J58"/>
    <mergeCell ref="A59:J61"/>
    <mergeCell ref="A62:J64"/>
    <mergeCell ref="A65:A66"/>
    <mergeCell ref="B65:C66"/>
    <mergeCell ref="D65:D66"/>
    <mergeCell ref="E65:G65"/>
    <mergeCell ref="H65:H66"/>
    <mergeCell ref="A51:J51"/>
    <mergeCell ref="A52:B55"/>
    <mergeCell ref="C52:D52"/>
    <mergeCell ref="J52:J55"/>
    <mergeCell ref="C53:D53"/>
    <mergeCell ref="C54:D54"/>
    <mergeCell ref="C55:D55"/>
    <mergeCell ref="A40:C40"/>
    <mergeCell ref="A41:C41"/>
    <mergeCell ref="A42:J46"/>
    <mergeCell ref="A47:J47"/>
    <mergeCell ref="A48:B48"/>
    <mergeCell ref="C48:D48"/>
    <mergeCell ref="E48:F48"/>
    <mergeCell ref="G48:H48"/>
    <mergeCell ref="I48:J48"/>
    <mergeCell ref="A35:J35"/>
    <mergeCell ref="A36:A39"/>
    <mergeCell ref="B36:C36"/>
    <mergeCell ref="B37:C37"/>
    <mergeCell ref="B38:C38"/>
    <mergeCell ref="B39:C39"/>
    <mergeCell ref="A30:C30"/>
    <mergeCell ref="A31:J31"/>
    <mergeCell ref="A32:A33"/>
    <mergeCell ref="B32:C32"/>
    <mergeCell ref="B33:C33"/>
    <mergeCell ref="A34:C34"/>
    <mergeCell ref="A23:A29"/>
    <mergeCell ref="B23:C23"/>
    <mergeCell ref="B24:C24"/>
    <mergeCell ref="B25:C25"/>
    <mergeCell ref="B26:C26"/>
    <mergeCell ref="B27:C27"/>
    <mergeCell ref="B28:C28"/>
    <mergeCell ref="B29:C29"/>
    <mergeCell ref="A18:C18"/>
    <mergeCell ref="A19:J19"/>
    <mergeCell ref="A20:A21"/>
    <mergeCell ref="B20:C20"/>
    <mergeCell ref="B21:C21"/>
    <mergeCell ref="A22:J22"/>
    <mergeCell ref="I10:I11"/>
    <mergeCell ref="J10:J11"/>
    <mergeCell ref="A12:C12"/>
    <mergeCell ref="A13:A17"/>
    <mergeCell ref="B13:C13"/>
    <mergeCell ref="B14:C14"/>
    <mergeCell ref="B15:C15"/>
    <mergeCell ref="B16:C16"/>
    <mergeCell ref="B17:C17"/>
    <mergeCell ref="A1:J1"/>
    <mergeCell ref="A2:J2"/>
    <mergeCell ref="A3:J3"/>
    <mergeCell ref="A4:J6"/>
    <mergeCell ref="A7:J9"/>
    <mergeCell ref="A10:A11"/>
    <mergeCell ref="B10:C11"/>
    <mergeCell ref="D10:D11"/>
    <mergeCell ref="E10:G10"/>
    <mergeCell ref="H10:H11"/>
  </mergeCells>
  <pageMargins left="0.7" right="0.7" top="0.75" bottom="0.75" header="0.3" footer="0.3"/>
  <pageSetup paperSize="9" scale="62" orientation="portrait" r:id="rId1"/>
  <rowBreaks count="9" manualBreakCount="9">
    <brk id="55" max="11" man="1"/>
    <brk id="111" max="11" man="1"/>
    <brk id="167" max="11" man="1"/>
    <brk id="223" max="11" man="1"/>
    <brk id="275" max="11" man="1"/>
    <brk id="333" max="11" man="1"/>
    <brk id="385" max="11" man="1"/>
    <brk id="438" max="11" man="1"/>
    <brk id="492" max="11" man="1"/>
  </rowBreaks>
  <colBreaks count="1" manualBreakCount="1">
    <brk id="10" max="5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3-7</vt:lpstr>
      <vt:lpstr>Лист1</vt:lpstr>
      <vt:lpstr>'3-7'!Область_печати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2021-05-24T04:48:55Z</dcterms:modified>
</cp:coreProperties>
</file>