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,5-3" sheetId="3" r:id="rId1"/>
    <sheet name="Лист1" sheetId="1" r:id="rId2"/>
  </sheets>
  <definedNames>
    <definedName name="_xlnm.Print_Area" localSheetId="0">'1,5-3'!$A$1:$L$545</definedName>
  </definedNames>
  <calcPr calcId="152511" refMode="R1C1"/>
</workbook>
</file>

<file path=xl/calcChain.xml><?xml version="1.0" encoding="utf-8"?>
<calcChain xmlns="http://schemas.openxmlformats.org/spreadsheetml/2006/main">
  <c r="D18" i="3" l="1"/>
  <c r="E18" i="3"/>
  <c r="F18" i="3"/>
  <c r="G18" i="3"/>
  <c r="H18" i="3"/>
  <c r="I18" i="3"/>
  <c r="E21" i="3"/>
  <c r="G21" i="3"/>
  <c r="H21" i="3"/>
  <c r="I21" i="3"/>
  <c r="D30" i="3"/>
  <c r="E30" i="3"/>
  <c r="F30" i="3"/>
  <c r="G30" i="3"/>
  <c r="H30" i="3"/>
  <c r="I30" i="3"/>
  <c r="D34" i="3"/>
  <c r="E34" i="3"/>
  <c r="F34" i="3"/>
  <c r="G34" i="3"/>
  <c r="H34" i="3"/>
  <c r="I34" i="3"/>
  <c r="D40" i="3"/>
  <c r="E40" i="3"/>
  <c r="F40" i="3"/>
  <c r="G40" i="3"/>
  <c r="H40" i="3"/>
  <c r="I40" i="3"/>
  <c r="D41" i="3"/>
  <c r="E41" i="3"/>
  <c r="F41" i="3"/>
  <c r="G41" i="3"/>
  <c r="H41" i="3"/>
  <c r="I41" i="3"/>
  <c r="B51" i="3"/>
  <c r="D51" i="3"/>
  <c r="F51" i="3"/>
  <c r="H51" i="3"/>
  <c r="J51" i="3"/>
  <c r="E56" i="3"/>
  <c r="F56" i="3"/>
  <c r="F57" i="3" s="1"/>
  <c r="G56" i="3"/>
  <c r="H56" i="3"/>
  <c r="H57" i="3" s="1"/>
  <c r="I56" i="3"/>
  <c r="E57" i="3"/>
  <c r="G57" i="3"/>
  <c r="I57" i="3"/>
  <c r="D76" i="3"/>
  <c r="E76" i="3"/>
  <c r="F76" i="3"/>
  <c r="G76" i="3"/>
  <c r="H76" i="3"/>
  <c r="I76" i="3"/>
  <c r="D79" i="3"/>
  <c r="E79" i="3"/>
  <c r="F79" i="3"/>
  <c r="G79" i="3"/>
  <c r="H79" i="3"/>
  <c r="I79" i="3"/>
  <c r="D87" i="3"/>
  <c r="E87" i="3"/>
  <c r="F87" i="3"/>
  <c r="G87" i="3"/>
  <c r="H87" i="3"/>
  <c r="I87" i="3"/>
  <c r="D91" i="3"/>
  <c r="E91" i="3"/>
  <c r="F91" i="3"/>
  <c r="G91" i="3"/>
  <c r="H91" i="3"/>
  <c r="I91" i="3"/>
  <c r="D95" i="3"/>
  <c r="E95" i="3"/>
  <c r="F95" i="3"/>
  <c r="G95" i="3"/>
  <c r="H95" i="3"/>
  <c r="I95" i="3"/>
  <c r="D96" i="3"/>
  <c r="E96" i="3"/>
  <c r="F96" i="3"/>
  <c r="G96" i="3"/>
  <c r="H96" i="3"/>
  <c r="I96" i="3"/>
  <c r="I110" i="3" s="1"/>
  <c r="I111" i="3" s="1"/>
  <c r="B105" i="3"/>
  <c r="D105" i="3"/>
  <c r="J105" i="3" s="1"/>
  <c r="F105" i="3"/>
  <c r="H105" i="3"/>
  <c r="E110" i="3"/>
  <c r="E111" i="3" s="1"/>
  <c r="F110" i="3"/>
  <c r="G110" i="3"/>
  <c r="G111" i="3" s="1"/>
  <c r="H110" i="3"/>
  <c r="F111" i="3"/>
  <c r="H111" i="3"/>
  <c r="D130" i="3"/>
  <c r="E130" i="3"/>
  <c r="F130" i="3"/>
  <c r="G130" i="3"/>
  <c r="H130" i="3"/>
  <c r="I130" i="3"/>
  <c r="D133" i="3"/>
  <c r="E133" i="3"/>
  <c r="F133" i="3"/>
  <c r="G133" i="3"/>
  <c r="H133" i="3"/>
  <c r="I133" i="3"/>
  <c r="D143" i="3"/>
  <c r="D161" i="3" s="1"/>
  <c r="E143" i="3"/>
  <c r="F143" i="3"/>
  <c r="G143" i="3"/>
  <c r="H143" i="3"/>
  <c r="I143" i="3"/>
  <c r="D147" i="3"/>
  <c r="E147" i="3"/>
  <c r="F147" i="3"/>
  <c r="G147" i="3"/>
  <c r="H147" i="3"/>
  <c r="I147" i="3"/>
  <c r="D152" i="3"/>
  <c r="H161" i="3" s="1"/>
  <c r="E152" i="3"/>
  <c r="F152" i="3"/>
  <c r="G152" i="3"/>
  <c r="H152" i="3"/>
  <c r="I152" i="3"/>
  <c r="D153" i="3"/>
  <c r="E153" i="3"/>
  <c r="F153" i="3"/>
  <c r="G153" i="3"/>
  <c r="H153" i="3"/>
  <c r="I153" i="3"/>
  <c r="B161" i="3"/>
  <c r="F161" i="3"/>
  <c r="J161" i="3"/>
  <c r="E165" i="3"/>
  <c r="F165" i="3"/>
  <c r="F166" i="3" s="1"/>
  <c r="G165" i="3"/>
  <c r="H165" i="3"/>
  <c r="H166" i="3" s="1"/>
  <c r="I165" i="3"/>
  <c r="E166" i="3"/>
  <c r="G166" i="3"/>
  <c r="I166" i="3"/>
  <c r="D184" i="3"/>
  <c r="E184" i="3"/>
  <c r="F184" i="3"/>
  <c r="G184" i="3"/>
  <c r="H184" i="3"/>
  <c r="I184" i="3"/>
  <c r="D187" i="3"/>
  <c r="E187" i="3"/>
  <c r="F187" i="3"/>
  <c r="G187" i="3"/>
  <c r="H187" i="3"/>
  <c r="I187" i="3"/>
  <c r="D196" i="3"/>
  <c r="E196" i="3"/>
  <c r="F196" i="3"/>
  <c r="G196" i="3"/>
  <c r="H196" i="3"/>
  <c r="I196" i="3"/>
  <c r="D200" i="3"/>
  <c r="E200" i="3"/>
  <c r="F200" i="3"/>
  <c r="G200" i="3"/>
  <c r="H200" i="3"/>
  <c r="I200" i="3"/>
  <c r="D205" i="3"/>
  <c r="E205" i="3"/>
  <c r="F205" i="3"/>
  <c r="G205" i="3"/>
  <c r="H205" i="3"/>
  <c r="I205" i="3"/>
  <c r="D206" i="3"/>
  <c r="E206" i="3"/>
  <c r="F206" i="3"/>
  <c r="G206" i="3"/>
  <c r="H206" i="3"/>
  <c r="I206" i="3"/>
  <c r="I220" i="3" s="1"/>
  <c r="I221" i="3" s="1"/>
  <c r="B215" i="3"/>
  <c r="D215" i="3"/>
  <c r="F215" i="3"/>
  <c r="H215" i="3"/>
  <c r="J215" i="3"/>
  <c r="E220" i="3"/>
  <c r="E221" i="3" s="1"/>
  <c r="F220" i="3"/>
  <c r="G220" i="3"/>
  <c r="G221" i="3" s="1"/>
  <c r="H220" i="3"/>
  <c r="F221" i="3"/>
  <c r="H221" i="3"/>
  <c r="D240" i="3"/>
  <c r="E240" i="3"/>
  <c r="F240" i="3"/>
  <c r="G240" i="3"/>
  <c r="H240" i="3"/>
  <c r="I240" i="3"/>
  <c r="D243" i="3"/>
  <c r="E243" i="3"/>
  <c r="F243" i="3"/>
  <c r="G243" i="3"/>
  <c r="H243" i="3"/>
  <c r="I243" i="3"/>
  <c r="D252" i="3"/>
  <c r="D270" i="3" s="1"/>
  <c r="E252" i="3"/>
  <c r="F252" i="3"/>
  <c r="G252" i="3"/>
  <c r="H252" i="3"/>
  <c r="I252" i="3"/>
  <c r="D256" i="3"/>
  <c r="E256" i="3"/>
  <c r="F256" i="3"/>
  <c r="G256" i="3"/>
  <c r="H256" i="3"/>
  <c r="I256" i="3"/>
  <c r="D260" i="3"/>
  <c r="D261" i="3" s="1"/>
  <c r="J270" i="3" s="1"/>
  <c r="E260" i="3"/>
  <c r="F260" i="3"/>
  <c r="G260" i="3"/>
  <c r="H260" i="3"/>
  <c r="I260" i="3"/>
  <c r="E261" i="3"/>
  <c r="F261" i="3"/>
  <c r="G261" i="3"/>
  <c r="H261" i="3"/>
  <c r="I261" i="3"/>
  <c r="B270" i="3"/>
  <c r="F270" i="3"/>
  <c r="E274" i="3"/>
  <c r="F274" i="3"/>
  <c r="F275" i="3" s="1"/>
  <c r="G274" i="3"/>
  <c r="H274" i="3"/>
  <c r="H275" i="3" s="1"/>
  <c r="I274" i="3"/>
  <c r="E275" i="3"/>
  <c r="G275" i="3"/>
  <c r="I275" i="3"/>
  <c r="D294" i="3"/>
  <c r="E294" i="3"/>
  <c r="F294" i="3"/>
  <c r="G294" i="3"/>
  <c r="H294" i="3"/>
  <c r="I294" i="3"/>
  <c r="D297" i="3"/>
  <c r="E297" i="3"/>
  <c r="F297" i="3"/>
  <c r="G297" i="3"/>
  <c r="H297" i="3"/>
  <c r="I297" i="3"/>
  <c r="D305" i="3"/>
  <c r="E305" i="3"/>
  <c r="F305" i="3"/>
  <c r="G305" i="3"/>
  <c r="H305" i="3"/>
  <c r="I305" i="3"/>
  <c r="D309" i="3"/>
  <c r="E309" i="3"/>
  <c r="F309" i="3"/>
  <c r="G309" i="3"/>
  <c r="H309" i="3"/>
  <c r="I309" i="3"/>
  <c r="D314" i="3"/>
  <c r="E314" i="3"/>
  <c r="F314" i="3"/>
  <c r="G314" i="3"/>
  <c r="H314" i="3"/>
  <c r="I314" i="3"/>
  <c r="D315" i="3"/>
  <c r="E315" i="3"/>
  <c r="F315" i="3"/>
  <c r="G315" i="3"/>
  <c r="H315" i="3"/>
  <c r="I315" i="3"/>
  <c r="B324" i="3"/>
  <c r="D324" i="3"/>
  <c r="F324" i="3"/>
  <c r="H324" i="3"/>
  <c r="J324" i="3"/>
  <c r="E329" i="3"/>
  <c r="E330" i="3" s="1"/>
  <c r="F329" i="3"/>
  <c r="G329" i="3"/>
  <c r="G330" i="3" s="1"/>
  <c r="H329" i="3"/>
  <c r="I329" i="3"/>
  <c r="I330" i="3" s="1"/>
  <c r="F330" i="3"/>
  <c r="H330" i="3"/>
  <c r="D348" i="3"/>
  <c r="E348" i="3"/>
  <c r="F348" i="3"/>
  <c r="G348" i="3"/>
  <c r="H348" i="3"/>
  <c r="I348" i="3"/>
  <c r="D351" i="3"/>
  <c r="E351" i="3"/>
  <c r="F351" i="3"/>
  <c r="G351" i="3"/>
  <c r="H351" i="3"/>
  <c r="I351" i="3"/>
  <c r="D360" i="3"/>
  <c r="D377" i="3" s="1"/>
  <c r="E360" i="3"/>
  <c r="F360" i="3"/>
  <c r="G360" i="3"/>
  <c r="H360" i="3"/>
  <c r="I360" i="3"/>
  <c r="D364" i="3"/>
  <c r="E364" i="3"/>
  <c r="F364" i="3"/>
  <c r="G364" i="3"/>
  <c r="H364" i="3"/>
  <c r="I364" i="3"/>
  <c r="D368" i="3"/>
  <c r="H377" i="3" s="1"/>
  <c r="E368" i="3"/>
  <c r="F368" i="3"/>
  <c r="G368" i="3"/>
  <c r="H368" i="3"/>
  <c r="I368" i="3"/>
  <c r="D369" i="3"/>
  <c r="E369" i="3"/>
  <c r="F369" i="3"/>
  <c r="G369" i="3"/>
  <c r="H369" i="3"/>
  <c r="I369" i="3"/>
  <c r="B377" i="3"/>
  <c r="F377" i="3"/>
  <c r="J377" i="3"/>
  <c r="E381" i="3"/>
  <c r="F381" i="3"/>
  <c r="F382" i="3" s="1"/>
  <c r="G381" i="3"/>
  <c r="H381" i="3"/>
  <c r="H382" i="3" s="1"/>
  <c r="I381" i="3"/>
  <c r="E382" i="3"/>
  <c r="G382" i="3"/>
  <c r="I382" i="3"/>
  <c r="D400" i="3"/>
  <c r="E400" i="3"/>
  <c r="F400" i="3"/>
  <c r="G400" i="3"/>
  <c r="H400" i="3"/>
  <c r="I400" i="3"/>
  <c r="D403" i="3"/>
  <c r="E403" i="3"/>
  <c r="F403" i="3"/>
  <c r="G403" i="3"/>
  <c r="H403" i="3"/>
  <c r="I403" i="3"/>
  <c r="D412" i="3"/>
  <c r="E412" i="3"/>
  <c r="F412" i="3"/>
  <c r="G412" i="3"/>
  <c r="H412" i="3"/>
  <c r="I412" i="3"/>
  <c r="D416" i="3"/>
  <c r="E416" i="3"/>
  <c r="F416" i="3"/>
  <c r="G416" i="3"/>
  <c r="H416" i="3"/>
  <c r="I416" i="3"/>
  <c r="D421" i="3"/>
  <c r="E421" i="3"/>
  <c r="F421" i="3"/>
  <c r="G421" i="3"/>
  <c r="H421" i="3"/>
  <c r="I421" i="3"/>
  <c r="D422" i="3"/>
  <c r="E422" i="3"/>
  <c r="F422" i="3"/>
  <c r="G422" i="3"/>
  <c r="H422" i="3"/>
  <c r="I422" i="3"/>
  <c r="I436" i="3" s="1"/>
  <c r="I437" i="3" s="1"/>
  <c r="B432" i="3"/>
  <c r="D432" i="3"/>
  <c r="F432" i="3"/>
  <c r="H432" i="3"/>
  <c r="J432" i="3"/>
  <c r="E436" i="3"/>
  <c r="E437" i="3" s="1"/>
  <c r="F436" i="3"/>
  <c r="G436" i="3"/>
  <c r="G437" i="3" s="1"/>
  <c r="H436" i="3"/>
  <c r="F437" i="3"/>
  <c r="H437" i="3"/>
  <c r="D456" i="3"/>
  <c r="E456" i="3"/>
  <c r="F456" i="3"/>
  <c r="G456" i="3"/>
  <c r="H456" i="3"/>
  <c r="I456" i="3"/>
  <c r="D459" i="3"/>
  <c r="E459" i="3"/>
  <c r="F459" i="3"/>
  <c r="G459" i="3"/>
  <c r="H459" i="3"/>
  <c r="I459" i="3"/>
  <c r="D468" i="3"/>
  <c r="D486" i="3" s="1"/>
  <c r="E468" i="3"/>
  <c r="F468" i="3"/>
  <c r="G468" i="3"/>
  <c r="H468" i="3"/>
  <c r="I468" i="3"/>
  <c r="D472" i="3"/>
  <c r="E472" i="3"/>
  <c r="F472" i="3"/>
  <c r="G472" i="3"/>
  <c r="H472" i="3"/>
  <c r="I472" i="3"/>
  <c r="D478" i="3"/>
  <c r="H486" i="3" s="1"/>
  <c r="J486" i="3" s="1"/>
  <c r="E478" i="3"/>
  <c r="F478" i="3"/>
  <c r="G478" i="3"/>
  <c r="H478" i="3"/>
  <c r="I478" i="3"/>
  <c r="D479" i="3"/>
  <c r="E479" i="3"/>
  <c r="F479" i="3"/>
  <c r="G479" i="3"/>
  <c r="H479" i="3"/>
  <c r="I479" i="3"/>
  <c r="I490" i="3" s="1"/>
  <c r="I491" i="3" s="1"/>
  <c r="B486" i="3"/>
  <c r="F486" i="3"/>
  <c r="E490" i="3"/>
  <c r="F490" i="3"/>
  <c r="F491" i="3" s="1"/>
  <c r="G490" i="3"/>
  <c r="H490" i="3"/>
  <c r="H491" i="3" s="1"/>
  <c r="E491" i="3"/>
  <c r="G491" i="3"/>
  <c r="D509" i="3"/>
  <c r="E509" i="3"/>
  <c r="F509" i="3"/>
  <c r="G509" i="3"/>
  <c r="H509" i="3"/>
  <c r="I509" i="3"/>
  <c r="D512" i="3"/>
  <c r="E512" i="3"/>
  <c r="F512" i="3"/>
  <c r="G512" i="3"/>
  <c r="H512" i="3"/>
  <c r="I512" i="3"/>
  <c r="D522" i="3"/>
  <c r="E522" i="3"/>
  <c r="F522" i="3"/>
  <c r="G522" i="3"/>
  <c r="H522" i="3"/>
  <c r="I522" i="3"/>
  <c r="D526" i="3"/>
  <c r="E526" i="3"/>
  <c r="F526" i="3"/>
  <c r="G526" i="3"/>
  <c r="H526" i="3"/>
  <c r="I526" i="3"/>
  <c r="D530" i="3"/>
  <c r="E530" i="3"/>
  <c r="F530" i="3"/>
  <c r="G530" i="3"/>
  <c r="H530" i="3"/>
  <c r="I530" i="3"/>
  <c r="D531" i="3"/>
  <c r="E531" i="3"/>
  <c r="F531" i="3"/>
  <c r="G531" i="3"/>
  <c r="H531" i="3"/>
  <c r="I531" i="3"/>
  <c r="B539" i="3"/>
  <c r="D539" i="3"/>
  <c r="F539" i="3"/>
  <c r="H539" i="3"/>
  <c r="J539" i="3" s="1"/>
  <c r="E544" i="3"/>
  <c r="E545" i="3" s="1"/>
  <c r="F544" i="3"/>
  <c r="G544" i="3"/>
  <c r="G545" i="3" s="1"/>
  <c r="H544" i="3"/>
  <c r="I544" i="3"/>
  <c r="I545" i="3" s="1"/>
  <c r="F545" i="3"/>
  <c r="H545" i="3"/>
  <c r="H270" i="3" l="1"/>
</calcChain>
</file>

<file path=xl/sharedStrings.xml><?xml version="1.0" encoding="utf-8"?>
<sst xmlns="http://schemas.openxmlformats.org/spreadsheetml/2006/main" count="772" uniqueCount="137">
  <si>
    <t>фактически в %</t>
  </si>
  <si>
    <t>факт</t>
  </si>
  <si>
    <t xml:space="preserve">норма                       </t>
  </si>
  <si>
    <t>Витамин С (мг)</t>
  </si>
  <si>
    <t>Ккал</t>
  </si>
  <si>
    <t>У</t>
  </si>
  <si>
    <t>Ж</t>
  </si>
  <si>
    <t>Б</t>
  </si>
  <si>
    <t>Калорийность</t>
  </si>
  <si>
    <t>Суммарный объем блюд по приемам пищи (в Ккал)</t>
  </si>
  <si>
    <t>1400-1750</t>
  </si>
  <si>
    <t>400-500</t>
  </si>
  <si>
    <t>200-250</t>
  </si>
  <si>
    <t>450-550</t>
  </si>
  <si>
    <t>350-450</t>
  </si>
  <si>
    <t>норма</t>
  </si>
  <si>
    <t>Всего</t>
  </si>
  <si>
    <t>Ужин</t>
  </si>
  <si>
    <t>Полдник</t>
  </si>
  <si>
    <t>Обед</t>
  </si>
  <si>
    <t>Завтрак и 2-ой завтрак</t>
  </si>
  <si>
    <t>СанПиН 2.3/2.4.3590-20 Приложение №9, 10</t>
  </si>
  <si>
    <t>Суммарный объем блюд по приемам пищи (в граммах)</t>
  </si>
  <si>
    <t>Итого за день:</t>
  </si>
  <si>
    <t>Итого:</t>
  </si>
  <si>
    <t>Твороженная запеканка со сгущенным молоком</t>
  </si>
  <si>
    <t>Сок фруктовый</t>
  </si>
  <si>
    <t>Булочка</t>
  </si>
  <si>
    <t xml:space="preserve">Кисломолочный продукт </t>
  </si>
  <si>
    <t>Компот из сухофруктов</t>
  </si>
  <si>
    <t>Картофель отварной</t>
  </si>
  <si>
    <t>Хлеб ржаной</t>
  </si>
  <si>
    <t>Хлеб пшеничный</t>
  </si>
  <si>
    <t>Томатно-сметанный соус</t>
  </si>
  <si>
    <t xml:space="preserve">Тефтели </t>
  </si>
  <si>
    <t>Свекольник со сметаной</t>
  </si>
  <si>
    <t>Овощи  тушенные</t>
  </si>
  <si>
    <t>Свежие фрукты</t>
  </si>
  <si>
    <t>Второй завтрак</t>
  </si>
  <si>
    <t>Кофейный напиток с молоком</t>
  </si>
  <si>
    <t>Масло сливочное</t>
  </si>
  <si>
    <t>Каша молочная ячневая</t>
  </si>
  <si>
    <t>Завтрак</t>
  </si>
  <si>
    <t>Неделя 2 День 10</t>
  </si>
  <si>
    <t>Углеводы</t>
  </si>
  <si>
    <t>Жиры</t>
  </si>
  <si>
    <t>Белки</t>
  </si>
  <si>
    <t>№ по сборнику рецептур</t>
  </si>
  <si>
    <t>Энергетическая ценность</t>
  </si>
  <si>
    <t>Пищевые вещества</t>
  </si>
  <si>
    <t>Вес блюда</t>
  </si>
  <si>
    <t>Наименование блюда</t>
  </si>
  <si>
    <t>Прием пищи</t>
  </si>
  <si>
    <t>Возрастная категория: 1,5-3 лет</t>
  </si>
  <si>
    <t>Меню приготовляемых блюд</t>
  </si>
  <si>
    <t>Кордас Н.В._______________</t>
  </si>
  <si>
    <t>заведующий МАДОУ д/с №43</t>
  </si>
  <si>
    <t>Утверждаю</t>
  </si>
  <si>
    <t>Зеленый горошек, консервированный</t>
  </si>
  <si>
    <t>Чай с лимоном (сахаром)</t>
  </si>
  <si>
    <t>Суфле рыбное</t>
  </si>
  <si>
    <t>Пром</t>
  </si>
  <si>
    <t>Кондитерские изделия</t>
  </si>
  <si>
    <t xml:space="preserve">Голубцы </t>
  </si>
  <si>
    <t>Компот из свежих фруктов</t>
  </si>
  <si>
    <t>Суп с клецками на курином бульоне</t>
  </si>
  <si>
    <t>Свекла отварная</t>
  </si>
  <si>
    <t>Какао с молоком</t>
  </si>
  <si>
    <t>Сыр</t>
  </si>
  <si>
    <t>Каша рисовая молочная</t>
  </si>
  <si>
    <t>Неделя 2    День 9</t>
  </si>
  <si>
    <t>факт (г)</t>
  </si>
  <si>
    <t xml:space="preserve">норма   (г)                    </t>
  </si>
  <si>
    <t>Суфле из печени</t>
  </si>
  <si>
    <t>пром</t>
  </si>
  <si>
    <t>Пюре картофельное</t>
  </si>
  <si>
    <t xml:space="preserve">Котлета мясная </t>
  </si>
  <si>
    <t>Суп рыбный</t>
  </si>
  <si>
    <t>Капуста тушенная</t>
  </si>
  <si>
    <t>Рогалик обсыпной</t>
  </si>
  <si>
    <t>Суп молочный Гречневый</t>
  </si>
  <si>
    <t>Неделя 2  День 8</t>
  </si>
  <si>
    <t xml:space="preserve">Морковная запеканка со сметаной </t>
  </si>
  <si>
    <t>Кисломолочный продукт</t>
  </si>
  <si>
    <t>Кисель</t>
  </si>
  <si>
    <t>Биточки рубленные из птицы</t>
  </si>
  <si>
    <t>Суп вермишелевый на курином бульоне</t>
  </si>
  <si>
    <r>
      <t xml:space="preserve">Свежие овощи </t>
    </r>
    <r>
      <rPr>
        <sz val="13"/>
        <rFont val="Times New Roman"/>
        <family val="1"/>
        <charset val="204"/>
      </rPr>
      <t>(Салат из квашеной капусты и зеленого горошка 60г по сезону)</t>
    </r>
  </si>
  <si>
    <t>Чай с молоком</t>
  </si>
  <si>
    <t>Каша молочная манная</t>
  </si>
  <si>
    <t>Неделя 2     День 7</t>
  </si>
  <si>
    <t>Каша молочная Геркулесовая</t>
  </si>
  <si>
    <r>
      <t xml:space="preserve">Свежие овощи </t>
    </r>
    <r>
      <rPr>
        <sz val="13"/>
        <rFont val="Times New Roman"/>
        <family val="1"/>
        <charset val="204"/>
      </rPr>
      <t>(квашенная капуста по сезону)</t>
    </r>
  </si>
  <si>
    <t>Плов с мясом</t>
  </si>
  <si>
    <t>Борщ с фасолью и сметаной</t>
  </si>
  <si>
    <t>Икра кабачковая</t>
  </si>
  <si>
    <t>Макароны с сыром</t>
  </si>
  <si>
    <t>Неделя 2    День 6</t>
  </si>
  <si>
    <r>
      <t>Меню приготовляемых блюд</t>
    </r>
    <r>
      <rPr>
        <b/>
        <u/>
        <sz val="18"/>
        <rFont val="Times New Roman"/>
        <family val="1"/>
        <charset val="204"/>
      </rPr>
      <t xml:space="preserve">   </t>
    </r>
  </si>
  <si>
    <t xml:space="preserve">Морковь припущенная с кукурузой </t>
  </si>
  <si>
    <t>Курица запечённая с овощами</t>
  </si>
  <si>
    <t>Суп с рисом</t>
  </si>
  <si>
    <t>Суп молочный вермишелевый</t>
  </si>
  <si>
    <t>Неделя 1   День 5</t>
  </si>
  <si>
    <t>Овощное рагу с мясом</t>
  </si>
  <si>
    <t>Молоко</t>
  </si>
  <si>
    <t xml:space="preserve">Каша гречневая рассыпчатая </t>
  </si>
  <si>
    <t>Бефстроганов из печени</t>
  </si>
  <si>
    <t xml:space="preserve">Гренки </t>
  </si>
  <si>
    <t xml:space="preserve">Суп гороховый </t>
  </si>
  <si>
    <t>пром.</t>
  </si>
  <si>
    <r>
      <t xml:space="preserve">Свежие овощи </t>
    </r>
    <r>
      <rPr>
        <sz val="13"/>
        <rFont val="Times New Roman"/>
        <family val="1"/>
        <charset val="204"/>
      </rPr>
      <t>(Салат из квашеной капусты и свеклы 130г по сезону)</t>
    </r>
  </si>
  <si>
    <t>Суп молочный рисовый</t>
  </si>
  <si>
    <t>Неделя 1   День 4</t>
  </si>
  <si>
    <t>Пром.</t>
  </si>
  <si>
    <t xml:space="preserve">Соус сметанный </t>
  </si>
  <si>
    <t xml:space="preserve">Котлета рыбная </t>
  </si>
  <si>
    <t xml:space="preserve">Рассольник  со сметаной </t>
  </si>
  <si>
    <t xml:space="preserve">Омлет на натуральном молоке </t>
  </si>
  <si>
    <t>Неделя 1    День 3</t>
  </si>
  <si>
    <t>норма   (г)</t>
  </si>
  <si>
    <t>Твороженная запеканка со сметаной</t>
  </si>
  <si>
    <r>
      <t>Свежие овощи</t>
    </r>
    <r>
      <rPr>
        <sz val="13"/>
        <rFont val="Times New Roman"/>
        <family val="1"/>
        <charset val="204"/>
      </rPr>
      <t xml:space="preserve"> (Салат из квашеной капусты и зеленого горошка 60г по сезону)</t>
    </r>
  </si>
  <si>
    <t>Азу по – татарски</t>
  </si>
  <si>
    <t>Суп фасолевый со сметанной</t>
  </si>
  <si>
    <t>Каша молочная «Дружба»</t>
  </si>
  <si>
    <t>Неделя 1    День 2</t>
  </si>
  <si>
    <t xml:space="preserve">фактически       (г)                 </t>
  </si>
  <si>
    <t xml:space="preserve">норма      (г)                 </t>
  </si>
  <si>
    <t xml:space="preserve">Рис отварной  </t>
  </si>
  <si>
    <t>Рыба с овощами тушенная</t>
  </si>
  <si>
    <t>Гуляш из мяса</t>
  </si>
  <si>
    <t xml:space="preserve">Макароны с маслом </t>
  </si>
  <si>
    <t>Борщ со сметаной</t>
  </si>
  <si>
    <r>
      <t xml:space="preserve">Огурец свежий </t>
    </r>
    <r>
      <rPr>
        <sz val="14"/>
        <rFont val="Times New Roman"/>
        <family val="1"/>
        <charset val="204"/>
      </rPr>
      <t>(соленные овощи по сезону)</t>
    </r>
  </si>
  <si>
    <t>Каша молочная «Пшенная»</t>
  </si>
  <si>
    <t>Неделя 1    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</si>
</sst>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9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2.5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164" fontId="18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1" applyFont="1" applyBorder="1" applyAlignment="1">
      <alignment horizontal="center" vertical="top"/>
    </xf>
    <xf numFmtId="0" fontId="2" fillId="0" borderId="0" xfId="1" applyFont="1" applyBorder="1" applyAlignment="1">
      <alignment horizontal="left" vertical="top"/>
    </xf>
    <xf numFmtId="0" fontId="2" fillId="0" borderId="0" xfId="1" applyFont="1" applyBorder="1" applyAlignment="1">
      <alignment vertical="top"/>
    </xf>
    <xf numFmtId="2" fontId="3" fillId="0" borderId="1" xfId="1" applyNumberFormat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/>
    </xf>
    <xf numFmtId="0" fontId="3" fillId="0" borderId="1" xfId="1" applyFont="1" applyBorder="1" applyAlignment="1">
      <alignment horizontal="center" vertical="top"/>
    </xf>
    <xf numFmtId="0" fontId="6" fillId="0" borderId="4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top"/>
    </xf>
    <xf numFmtId="0" fontId="3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vertical="top"/>
    </xf>
    <xf numFmtId="0" fontId="5" fillId="0" borderId="4" xfId="1" applyFont="1" applyBorder="1" applyAlignment="1">
      <alignment vertical="center"/>
    </xf>
    <xf numFmtId="0" fontId="3" fillId="0" borderId="12" xfId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vertical="top"/>
    </xf>
    <xf numFmtId="0" fontId="6" fillId="0" borderId="0" xfId="1" applyFont="1" applyBorder="1" applyAlignment="1">
      <alignment vertical="top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9" fillId="0" borderId="4" xfId="1" applyFont="1" applyBorder="1" applyAlignment="1">
      <alignment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top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3" fillId="0" borderId="10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top"/>
    </xf>
    <xf numFmtId="0" fontId="15" fillId="0" borderId="1" xfId="1" applyFont="1" applyBorder="1" applyAlignment="1">
      <alignment horizontal="center" vertical="top"/>
    </xf>
    <xf numFmtId="0" fontId="4" fillId="0" borderId="2" xfId="1" applyFont="1" applyBorder="1" applyAlignment="1">
      <alignment vertical="center"/>
    </xf>
    <xf numFmtId="0" fontId="3" fillId="0" borderId="2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center" vertical="top"/>
    </xf>
    <xf numFmtId="0" fontId="5" fillId="0" borderId="0" xfId="1" applyFont="1" applyBorder="1" applyAlignment="1">
      <alignment horizontal="center" vertical="top" wrapText="1"/>
    </xf>
    <xf numFmtId="0" fontId="4" fillId="0" borderId="2" xfId="1" applyFont="1" applyBorder="1" applyAlignment="1">
      <alignment vertical="top"/>
    </xf>
    <xf numFmtId="0" fontId="17" fillId="0" borderId="4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17" fillId="0" borderId="1" xfId="1" applyFont="1" applyBorder="1" applyAlignment="1">
      <alignment horizontal="center" vertical="top"/>
    </xf>
    <xf numFmtId="0" fontId="3" fillId="0" borderId="12" xfId="1" applyFont="1" applyBorder="1" applyAlignment="1">
      <alignment horizontal="center" vertical="top"/>
    </xf>
    <xf numFmtId="0" fontId="4" fillId="0" borderId="1" xfId="1" applyFont="1" applyBorder="1" applyAlignment="1">
      <alignment vertical="top"/>
    </xf>
    <xf numFmtId="0" fontId="7" fillId="0" borderId="18" xfId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/>
    </xf>
    <xf numFmtId="0" fontId="3" fillId="0" borderId="30" xfId="1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top"/>
    </xf>
    <xf numFmtId="0" fontId="8" fillId="0" borderId="5" xfId="1" applyFont="1" applyBorder="1" applyAlignment="1">
      <alignment horizontal="center" vertical="top"/>
    </xf>
    <xf numFmtId="0" fontId="8" fillId="0" borderId="20" xfId="1" applyFont="1" applyBorder="1" applyAlignment="1">
      <alignment horizontal="center" vertical="top"/>
    </xf>
    <xf numFmtId="0" fontId="9" fillId="0" borderId="4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top"/>
    </xf>
    <xf numFmtId="0" fontId="9" fillId="0" borderId="9" xfId="1" applyFont="1" applyBorder="1" applyAlignment="1">
      <alignment horizontal="left" vertical="center"/>
    </xf>
    <xf numFmtId="0" fontId="2" fillId="0" borderId="0" xfId="1" applyFont="1" applyAlignment="1">
      <alignment horizontal="center" vertical="top"/>
    </xf>
    <xf numFmtId="0" fontId="8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left"/>
    </xf>
    <xf numFmtId="0" fontId="10" fillId="0" borderId="4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7" xfId="1" applyFont="1" applyBorder="1" applyAlignment="1">
      <alignment horizontal="left"/>
    </xf>
    <xf numFmtId="0" fontId="3" fillId="0" borderId="3" xfId="1" applyFont="1" applyBorder="1" applyAlignment="1">
      <alignment horizontal="left" vertical="top"/>
    </xf>
    <xf numFmtId="0" fontId="3" fillId="0" borderId="2" xfId="1" applyFont="1" applyBorder="1" applyAlignment="1">
      <alignment horizontal="left" vertical="top"/>
    </xf>
    <xf numFmtId="0" fontId="3" fillId="0" borderId="3" xfId="1" applyFont="1" applyBorder="1" applyAlignment="1">
      <alignment vertical="top"/>
    </xf>
    <xf numFmtId="0" fontId="3" fillId="0" borderId="2" xfId="1" applyFont="1" applyBorder="1" applyAlignment="1">
      <alignment vertical="top"/>
    </xf>
    <xf numFmtId="0" fontId="3" fillId="0" borderId="4" xfId="1" applyFont="1" applyBorder="1" applyAlignment="1">
      <alignment horizontal="center" vertical="top"/>
    </xf>
    <xf numFmtId="0" fontId="13" fillId="0" borderId="0" xfId="1" applyFont="1" applyAlignment="1">
      <alignment horizontal="right" vertical="top"/>
    </xf>
    <xf numFmtId="0" fontId="5" fillId="0" borderId="4" xfId="1" applyFont="1" applyBorder="1" applyAlignment="1">
      <alignment horizontal="center" vertical="center"/>
    </xf>
    <xf numFmtId="0" fontId="9" fillId="0" borderId="10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9" fillId="0" borderId="4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2" xfId="1" applyFont="1" applyBorder="1" applyAlignment="1">
      <alignment horizontal="center" vertical="top"/>
    </xf>
    <xf numFmtId="0" fontId="5" fillId="0" borderId="0" xfId="1" applyFont="1" applyBorder="1" applyAlignment="1">
      <alignment horizontal="left"/>
    </xf>
    <xf numFmtId="0" fontId="9" fillId="0" borderId="14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/>
    </xf>
    <xf numFmtId="0" fontId="2" fillId="0" borderId="15" xfId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3" fillId="0" borderId="14" xfId="1" applyFont="1" applyBorder="1" applyAlignment="1">
      <alignment vertical="top"/>
    </xf>
    <xf numFmtId="0" fontId="3" fillId="0" borderId="20" xfId="1" applyFont="1" applyBorder="1" applyAlignment="1">
      <alignment vertical="top"/>
    </xf>
    <xf numFmtId="0" fontId="3" fillId="0" borderId="9" xfId="1" applyFont="1" applyBorder="1" applyAlignment="1">
      <alignment horizontal="center" vertical="top"/>
    </xf>
    <xf numFmtId="0" fontId="3" fillId="0" borderId="10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horizontal="center" vertical="top"/>
    </xf>
    <xf numFmtId="0" fontId="10" fillId="0" borderId="24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15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top"/>
    </xf>
    <xf numFmtId="0" fontId="2" fillId="0" borderId="16" xfId="1" applyFont="1" applyBorder="1" applyAlignment="1">
      <alignment horizontal="center" vertical="top"/>
    </xf>
    <xf numFmtId="0" fontId="8" fillId="0" borderId="1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0" xfId="1" applyFont="1" applyAlignment="1">
      <alignment horizontal="left" vertical="top"/>
    </xf>
    <xf numFmtId="0" fontId="3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0" xfId="1" applyFont="1" applyAlignment="1">
      <alignment horizontal="center" vertical="top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top"/>
    </xf>
    <xf numFmtId="0" fontId="8" fillId="0" borderId="17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9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5"/>
  <sheetViews>
    <sheetView tabSelected="1" view="pageBreakPreview" topLeftCell="A164" zoomScale="90" zoomScaleNormal="77" zoomScaleSheetLayoutView="90" workbookViewId="0">
      <selection activeCell="C553" sqref="C553"/>
    </sheetView>
  </sheetViews>
  <sheetFormatPr defaultColWidth="10.7109375" defaultRowHeight="15" x14ac:dyDescent="0.25"/>
  <cols>
    <col min="1" max="1" width="10.42578125" style="2" customWidth="1"/>
    <col min="2" max="2" width="14.85546875" style="1" customWidth="1"/>
    <col min="3" max="3" width="38.42578125" style="1" customWidth="1"/>
    <col min="4" max="4" width="12.42578125" style="1" customWidth="1"/>
    <col min="5" max="5" width="10.7109375" style="1" customWidth="1"/>
    <col min="6" max="6" width="8.28515625" style="1" customWidth="1"/>
    <col min="7" max="7" width="11.140625" style="1" bestFit="1" customWidth="1"/>
    <col min="8" max="8" width="9.85546875" style="1" bestFit="1" customWidth="1"/>
    <col min="9" max="9" width="9.7109375" style="1" customWidth="1"/>
    <col min="10" max="10" width="13" style="1" customWidth="1"/>
    <col min="11" max="16384" width="10.7109375" style="1"/>
  </cols>
  <sheetData>
    <row r="1" spans="1:10" s="10" customFormat="1" ht="23.25" x14ac:dyDescent="0.25">
      <c r="A1" s="99" t="s">
        <v>57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10" customFormat="1" ht="23.25" x14ac:dyDescent="0.25">
      <c r="A2" s="99" t="s">
        <v>56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s="10" customFormat="1" ht="23.25" x14ac:dyDescent="0.25">
      <c r="A3" s="99" t="s">
        <v>55</v>
      </c>
      <c r="B3" s="99"/>
      <c r="C3" s="99"/>
      <c r="D3" s="99"/>
      <c r="E3" s="99"/>
      <c r="F3" s="99"/>
      <c r="G3" s="99"/>
      <c r="H3" s="99"/>
      <c r="I3" s="99"/>
      <c r="J3" s="99"/>
    </row>
    <row r="4" spans="1:10" s="10" customFormat="1" ht="18.75" x14ac:dyDescent="0.25">
      <c r="A4" s="106" t="s">
        <v>54</v>
      </c>
      <c r="B4" s="106"/>
      <c r="C4" s="106"/>
      <c r="D4" s="106"/>
      <c r="E4" s="106"/>
      <c r="F4" s="106"/>
      <c r="G4" s="106"/>
      <c r="H4" s="106"/>
      <c r="I4" s="106"/>
      <c r="J4" s="106"/>
    </row>
    <row r="5" spans="1:10" s="10" customFormat="1" ht="18.75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</row>
    <row r="6" spans="1:10" s="10" customFormat="1" ht="18.75" x14ac:dyDescent="0.25">
      <c r="A6" s="106"/>
      <c r="B6" s="106"/>
      <c r="C6" s="106"/>
      <c r="D6" s="106"/>
      <c r="E6" s="106"/>
      <c r="F6" s="106"/>
      <c r="G6" s="106"/>
      <c r="H6" s="106"/>
      <c r="I6" s="106"/>
      <c r="J6" s="106"/>
    </row>
    <row r="7" spans="1:10" s="10" customFormat="1" ht="18.75" x14ac:dyDescent="0.25">
      <c r="A7" s="107" t="s">
        <v>53</v>
      </c>
      <c r="B7" s="107"/>
      <c r="C7" s="107"/>
      <c r="D7" s="107"/>
      <c r="E7" s="107"/>
      <c r="F7" s="107"/>
      <c r="G7" s="107"/>
      <c r="H7" s="107"/>
      <c r="I7" s="107"/>
      <c r="J7" s="107"/>
    </row>
    <row r="8" spans="1:10" s="10" customFormat="1" ht="18.75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</row>
    <row r="9" spans="1:10" s="10" customFormat="1" ht="18.75" x14ac:dyDescent="0.25">
      <c r="A9" s="108"/>
      <c r="B9" s="108"/>
      <c r="C9" s="108"/>
      <c r="D9" s="108"/>
      <c r="E9" s="108"/>
      <c r="F9" s="108"/>
      <c r="G9" s="108"/>
      <c r="H9" s="108"/>
      <c r="I9" s="108"/>
      <c r="J9" s="108"/>
    </row>
    <row r="10" spans="1:10" ht="16.5" x14ac:dyDescent="0.25">
      <c r="A10" s="90" t="s">
        <v>52</v>
      </c>
      <c r="B10" s="90" t="s">
        <v>51</v>
      </c>
      <c r="C10" s="90"/>
      <c r="D10" s="90" t="s">
        <v>50</v>
      </c>
      <c r="E10" s="120" t="s">
        <v>49</v>
      </c>
      <c r="F10" s="120"/>
      <c r="G10" s="120"/>
      <c r="H10" s="90" t="s">
        <v>48</v>
      </c>
      <c r="I10" s="105" t="s">
        <v>3</v>
      </c>
      <c r="J10" s="90" t="s">
        <v>47</v>
      </c>
    </row>
    <row r="11" spans="1:10" s="24" customFormat="1" ht="32.25" customHeight="1" x14ac:dyDescent="0.25">
      <c r="A11" s="90"/>
      <c r="B11" s="90"/>
      <c r="C11" s="90"/>
      <c r="D11" s="90"/>
      <c r="E11" s="26" t="s">
        <v>46</v>
      </c>
      <c r="F11" s="26" t="s">
        <v>45</v>
      </c>
      <c r="G11" s="26" t="s">
        <v>44</v>
      </c>
      <c r="H11" s="90"/>
      <c r="I11" s="105"/>
      <c r="J11" s="90"/>
    </row>
    <row r="12" spans="1:10" s="24" customFormat="1" ht="18.75" x14ac:dyDescent="0.25">
      <c r="A12" s="104" t="s">
        <v>136</v>
      </c>
      <c r="B12" s="104"/>
      <c r="C12" s="104"/>
      <c r="D12" s="7"/>
      <c r="E12" s="9"/>
      <c r="F12" s="9"/>
      <c r="G12" s="9"/>
      <c r="H12" s="9"/>
      <c r="I12" s="7"/>
      <c r="J12" s="7"/>
    </row>
    <row r="13" spans="1:10" ht="20.25" x14ac:dyDescent="0.25">
      <c r="A13" s="100" t="s">
        <v>42</v>
      </c>
      <c r="B13" s="84" t="s">
        <v>135</v>
      </c>
      <c r="C13" s="84"/>
      <c r="D13" s="17">
        <v>180</v>
      </c>
      <c r="E13" s="17">
        <v>4.21</v>
      </c>
      <c r="F13" s="17">
        <v>3.93</v>
      </c>
      <c r="G13" s="17">
        <v>16.71</v>
      </c>
      <c r="H13" s="17">
        <v>132.12</v>
      </c>
      <c r="I13" s="17">
        <v>0.81</v>
      </c>
      <c r="J13" s="16">
        <v>101</v>
      </c>
    </row>
    <row r="14" spans="1:10" ht="20.25" x14ac:dyDescent="0.25">
      <c r="A14" s="100"/>
      <c r="B14" s="84" t="s">
        <v>32</v>
      </c>
      <c r="C14" s="84"/>
      <c r="D14" s="23">
        <v>30</v>
      </c>
      <c r="E14" s="17">
        <v>2.31</v>
      </c>
      <c r="F14" s="17">
        <v>0.3</v>
      </c>
      <c r="G14" s="17">
        <v>12.9</v>
      </c>
      <c r="H14" s="17">
        <v>71</v>
      </c>
      <c r="I14" s="17">
        <v>0</v>
      </c>
      <c r="J14" s="16"/>
    </row>
    <row r="15" spans="1:10" ht="20.25" x14ac:dyDescent="0.25">
      <c r="A15" s="100"/>
      <c r="B15" s="84" t="s">
        <v>40</v>
      </c>
      <c r="C15" s="84"/>
      <c r="D15" s="17">
        <v>8</v>
      </c>
      <c r="E15" s="23">
        <v>0.05</v>
      </c>
      <c r="F15" s="22">
        <v>5.8</v>
      </c>
      <c r="G15" s="22">
        <v>0.1</v>
      </c>
      <c r="H15" s="22">
        <v>52.8</v>
      </c>
      <c r="I15" s="22">
        <v>0</v>
      </c>
      <c r="J15" s="16">
        <v>6</v>
      </c>
    </row>
    <row r="16" spans="1:10" ht="20.25" x14ac:dyDescent="0.25">
      <c r="A16" s="100"/>
      <c r="B16" s="84" t="s">
        <v>68</v>
      </c>
      <c r="C16" s="84"/>
      <c r="D16" s="19">
        <v>8</v>
      </c>
      <c r="E16" s="17">
        <v>1.9</v>
      </c>
      <c r="F16" s="17">
        <v>2.1</v>
      </c>
      <c r="G16" s="17">
        <v>0</v>
      </c>
      <c r="H16" s="17">
        <v>28.6</v>
      </c>
      <c r="I16" s="17">
        <v>0.06</v>
      </c>
      <c r="J16" s="16">
        <v>7</v>
      </c>
    </row>
    <row r="17" spans="1:10" ht="20.25" x14ac:dyDescent="0.25">
      <c r="A17" s="100"/>
      <c r="B17" s="84" t="s">
        <v>39</v>
      </c>
      <c r="C17" s="84"/>
      <c r="D17" s="17">
        <v>180</v>
      </c>
      <c r="E17" s="15">
        <v>2.56</v>
      </c>
      <c r="F17" s="15">
        <v>2.41</v>
      </c>
      <c r="G17" s="15">
        <v>14.36</v>
      </c>
      <c r="H17" s="15">
        <v>86</v>
      </c>
      <c r="I17" s="15">
        <v>1.17</v>
      </c>
      <c r="J17" s="16">
        <v>414</v>
      </c>
    </row>
    <row r="18" spans="1:10" ht="18.75" x14ac:dyDescent="0.25">
      <c r="A18" s="88" t="s">
        <v>24</v>
      </c>
      <c r="B18" s="88"/>
      <c r="C18" s="88"/>
      <c r="D18" s="14">
        <f t="shared" ref="D18:I18" si="0">SUM(D13:D17)</f>
        <v>406</v>
      </c>
      <c r="E18" s="13">
        <f t="shared" si="0"/>
        <v>11.03</v>
      </c>
      <c r="F18" s="13">
        <f t="shared" si="0"/>
        <v>14.540000000000001</v>
      </c>
      <c r="G18" s="13">
        <f t="shared" si="0"/>
        <v>44.07</v>
      </c>
      <c r="H18" s="13">
        <f t="shared" si="0"/>
        <v>370.52000000000004</v>
      </c>
      <c r="I18" s="13">
        <f t="shared" si="0"/>
        <v>2.04</v>
      </c>
      <c r="J18" s="20"/>
    </row>
    <row r="19" spans="1:10" x14ac:dyDescent="0.25">
      <c r="A19" s="117"/>
      <c r="B19" s="117"/>
      <c r="C19" s="117"/>
      <c r="D19" s="117"/>
      <c r="E19" s="117"/>
      <c r="F19" s="117"/>
      <c r="G19" s="117"/>
      <c r="H19" s="117"/>
      <c r="I19" s="117"/>
      <c r="J19" s="117"/>
    </row>
    <row r="20" spans="1:10" ht="37.5" x14ac:dyDescent="0.25">
      <c r="A20" s="22" t="s">
        <v>38</v>
      </c>
      <c r="B20" s="84" t="s">
        <v>26</v>
      </c>
      <c r="C20" s="84"/>
      <c r="D20" s="19">
        <v>150</v>
      </c>
      <c r="E20" s="17">
        <v>0.75</v>
      </c>
      <c r="F20" s="17">
        <v>0</v>
      </c>
      <c r="G20" s="17">
        <v>15.15</v>
      </c>
      <c r="H20" s="17">
        <v>64</v>
      </c>
      <c r="I20" s="17">
        <v>12</v>
      </c>
      <c r="J20" s="16">
        <v>418</v>
      </c>
    </row>
    <row r="21" spans="1:10" ht="18.75" x14ac:dyDescent="0.25">
      <c r="A21" s="88" t="s">
        <v>24</v>
      </c>
      <c r="B21" s="88"/>
      <c r="C21" s="88"/>
      <c r="D21" s="14">
        <v>150</v>
      </c>
      <c r="E21" s="13">
        <f>SUM(E20)</f>
        <v>0.75</v>
      </c>
      <c r="F21" s="13">
        <v>0</v>
      </c>
      <c r="G21" s="13">
        <f>SUM(G20)</f>
        <v>15.15</v>
      </c>
      <c r="H21" s="13">
        <f>SUM(H20)</f>
        <v>64</v>
      </c>
      <c r="I21" s="13">
        <f>SUM(I20)</f>
        <v>12</v>
      </c>
      <c r="J21" s="12"/>
    </row>
    <row r="22" spans="1:10" x14ac:dyDescent="0.25">
      <c r="A22" s="119"/>
      <c r="B22" s="119"/>
      <c r="C22" s="119"/>
      <c r="D22" s="119"/>
      <c r="E22" s="119"/>
      <c r="F22" s="119"/>
      <c r="G22" s="119"/>
      <c r="H22" s="119"/>
      <c r="I22" s="119"/>
      <c r="J22" s="119"/>
    </row>
    <row r="23" spans="1:10" ht="20.25" x14ac:dyDescent="0.25">
      <c r="A23" s="100" t="s">
        <v>19</v>
      </c>
      <c r="B23" s="84" t="s">
        <v>134</v>
      </c>
      <c r="C23" s="84"/>
      <c r="D23" s="18">
        <v>40</v>
      </c>
      <c r="E23" s="15">
        <v>0.28000000000000003</v>
      </c>
      <c r="F23" s="15">
        <v>0</v>
      </c>
      <c r="G23" s="15">
        <v>0.52</v>
      </c>
      <c r="H23" s="15">
        <v>3.29</v>
      </c>
      <c r="I23" s="15">
        <v>8.8800000000000008</v>
      </c>
      <c r="J23" s="16" t="s">
        <v>110</v>
      </c>
    </row>
    <row r="24" spans="1:10" ht="20.25" x14ac:dyDescent="0.25">
      <c r="A24" s="100"/>
      <c r="B24" s="84" t="s">
        <v>133</v>
      </c>
      <c r="C24" s="84"/>
      <c r="D24" s="18">
        <v>180</v>
      </c>
      <c r="E24" s="17">
        <v>1.03</v>
      </c>
      <c r="F24" s="17">
        <v>3.42</v>
      </c>
      <c r="G24" s="17">
        <v>5.89</v>
      </c>
      <c r="H24" s="17">
        <v>57.5</v>
      </c>
      <c r="I24" s="17">
        <v>7.58</v>
      </c>
      <c r="J24" s="16">
        <v>62</v>
      </c>
    </row>
    <row r="25" spans="1:10" ht="20.25" x14ac:dyDescent="0.25">
      <c r="A25" s="100"/>
      <c r="B25" s="84" t="s">
        <v>132</v>
      </c>
      <c r="C25" s="84"/>
      <c r="D25" s="18">
        <v>80</v>
      </c>
      <c r="E25" s="17">
        <v>2.5</v>
      </c>
      <c r="F25" s="23">
        <v>2.2999999999999998</v>
      </c>
      <c r="G25" s="17">
        <v>14.6</v>
      </c>
      <c r="H25" s="23">
        <v>91.9</v>
      </c>
      <c r="I25" s="23">
        <v>0</v>
      </c>
      <c r="J25" s="16">
        <v>218</v>
      </c>
    </row>
    <row r="26" spans="1:10" ht="20.25" x14ac:dyDescent="0.25">
      <c r="A26" s="100"/>
      <c r="B26" s="84" t="s">
        <v>131</v>
      </c>
      <c r="C26" s="84"/>
      <c r="D26" s="18">
        <v>100</v>
      </c>
      <c r="E26" s="17">
        <v>12.8</v>
      </c>
      <c r="F26" s="17">
        <v>10.1</v>
      </c>
      <c r="G26" s="17">
        <v>3.2</v>
      </c>
      <c r="H26" s="17">
        <v>156</v>
      </c>
      <c r="I26" s="17">
        <v>0.5</v>
      </c>
      <c r="J26" s="16">
        <v>293</v>
      </c>
    </row>
    <row r="27" spans="1:10" ht="20.25" x14ac:dyDescent="0.25">
      <c r="A27" s="100"/>
      <c r="B27" s="84" t="s">
        <v>32</v>
      </c>
      <c r="C27" s="84"/>
      <c r="D27" s="19">
        <v>30</v>
      </c>
      <c r="E27" s="17">
        <v>2.31</v>
      </c>
      <c r="F27" s="17">
        <v>0.3</v>
      </c>
      <c r="G27" s="17">
        <v>12.9</v>
      </c>
      <c r="H27" s="17">
        <v>71</v>
      </c>
      <c r="I27" s="17">
        <v>0</v>
      </c>
      <c r="J27" s="16"/>
    </row>
    <row r="28" spans="1:10" ht="20.25" x14ac:dyDescent="0.25">
      <c r="A28" s="100"/>
      <c r="B28" s="84" t="s">
        <v>31</v>
      </c>
      <c r="C28" s="84"/>
      <c r="D28" s="18">
        <v>30</v>
      </c>
      <c r="E28" s="17">
        <v>1.66</v>
      </c>
      <c r="F28" s="17">
        <v>0.36</v>
      </c>
      <c r="G28" s="17">
        <v>10.02</v>
      </c>
      <c r="H28" s="17">
        <v>52</v>
      </c>
      <c r="I28" s="17">
        <v>0</v>
      </c>
      <c r="J28" s="16"/>
    </row>
    <row r="29" spans="1:10" ht="20.25" x14ac:dyDescent="0.25">
      <c r="A29" s="100"/>
      <c r="B29" s="84" t="s">
        <v>29</v>
      </c>
      <c r="C29" s="84"/>
      <c r="D29" s="18">
        <v>180</v>
      </c>
      <c r="E29" s="17">
        <v>0.25</v>
      </c>
      <c r="F29" s="17">
        <v>0.01</v>
      </c>
      <c r="G29" s="17">
        <v>24.99</v>
      </c>
      <c r="H29" s="17">
        <v>81</v>
      </c>
      <c r="I29" s="17">
        <v>0.36</v>
      </c>
      <c r="J29" s="16">
        <v>394</v>
      </c>
    </row>
    <row r="30" spans="1:10" ht="18.75" x14ac:dyDescent="0.25">
      <c r="A30" s="88" t="s">
        <v>24</v>
      </c>
      <c r="B30" s="88"/>
      <c r="C30" s="88"/>
      <c r="D30" s="14">
        <f t="shared" ref="D30:I30" si="1">SUM(D23:D29)</f>
        <v>640</v>
      </c>
      <c r="E30" s="13">
        <f t="shared" si="1"/>
        <v>20.83</v>
      </c>
      <c r="F30" s="13">
        <f t="shared" si="1"/>
        <v>16.490000000000002</v>
      </c>
      <c r="G30" s="13">
        <f t="shared" si="1"/>
        <v>72.11999999999999</v>
      </c>
      <c r="H30" s="13">
        <f t="shared" si="1"/>
        <v>512.69000000000005</v>
      </c>
      <c r="I30" s="13">
        <f t="shared" si="1"/>
        <v>17.32</v>
      </c>
      <c r="J30" s="15"/>
    </row>
    <row r="31" spans="1:10" x14ac:dyDescent="0.25">
      <c r="A31" s="117"/>
      <c r="B31" s="117"/>
      <c r="C31" s="117"/>
      <c r="D31" s="117"/>
      <c r="E31" s="117"/>
      <c r="F31" s="117"/>
      <c r="G31" s="117"/>
      <c r="H31" s="117"/>
      <c r="I31" s="117"/>
      <c r="J31" s="117"/>
    </row>
    <row r="32" spans="1:10" ht="20.25" customHeight="1" x14ac:dyDescent="0.25">
      <c r="A32" s="90" t="s">
        <v>18</v>
      </c>
      <c r="B32" s="115" t="s">
        <v>62</v>
      </c>
      <c r="C32" s="116"/>
      <c r="D32" s="18">
        <v>20</v>
      </c>
      <c r="E32" s="17">
        <v>1.2</v>
      </c>
      <c r="F32" s="17">
        <v>3.2</v>
      </c>
      <c r="G32" s="17">
        <v>14.8</v>
      </c>
      <c r="H32" s="17">
        <v>84.6</v>
      </c>
      <c r="I32" s="17">
        <v>0</v>
      </c>
      <c r="J32" s="17"/>
    </row>
    <row r="33" spans="1:10" ht="20.25" x14ac:dyDescent="0.25">
      <c r="A33" s="90"/>
      <c r="B33" s="84" t="s">
        <v>28</v>
      </c>
      <c r="C33" s="84"/>
      <c r="D33" s="18">
        <v>150</v>
      </c>
      <c r="E33" s="17">
        <v>3.8</v>
      </c>
      <c r="F33" s="17">
        <v>4.6500000000000004</v>
      </c>
      <c r="G33" s="17">
        <v>5.55</v>
      </c>
      <c r="H33" s="17">
        <v>87</v>
      </c>
      <c r="I33" s="17">
        <v>1.4</v>
      </c>
      <c r="J33" s="17"/>
    </row>
    <row r="34" spans="1:10" ht="18.75" x14ac:dyDescent="0.25">
      <c r="A34" s="88" t="s">
        <v>24</v>
      </c>
      <c r="B34" s="88"/>
      <c r="C34" s="88"/>
      <c r="D34" s="14">
        <f t="shared" ref="D34:I34" si="2">SUM(D32:D33)</f>
        <v>170</v>
      </c>
      <c r="E34" s="13">
        <f t="shared" si="2"/>
        <v>5</v>
      </c>
      <c r="F34" s="13">
        <f t="shared" si="2"/>
        <v>7.8500000000000005</v>
      </c>
      <c r="G34" s="13">
        <f t="shared" si="2"/>
        <v>20.350000000000001</v>
      </c>
      <c r="H34" s="13">
        <f t="shared" si="2"/>
        <v>171.6</v>
      </c>
      <c r="I34" s="13">
        <f t="shared" si="2"/>
        <v>1.4</v>
      </c>
      <c r="J34" s="15"/>
    </row>
    <row r="35" spans="1:10" x14ac:dyDescent="0.25">
      <c r="A35" s="87"/>
      <c r="B35" s="87"/>
      <c r="C35" s="87"/>
      <c r="D35" s="87"/>
      <c r="E35" s="87"/>
      <c r="F35" s="87"/>
      <c r="G35" s="87"/>
      <c r="H35" s="87"/>
      <c r="I35" s="87"/>
      <c r="J35" s="87"/>
    </row>
    <row r="36" spans="1:10" ht="20.25" x14ac:dyDescent="0.25">
      <c r="A36" s="100" t="s">
        <v>17</v>
      </c>
      <c r="B36" s="109" t="s">
        <v>130</v>
      </c>
      <c r="C36" s="109"/>
      <c r="D36" s="19">
        <v>70</v>
      </c>
      <c r="E36" s="17">
        <v>5.6</v>
      </c>
      <c r="F36" s="17">
        <v>3.37</v>
      </c>
      <c r="G36" s="17">
        <v>1.79</v>
      </c>
      <c r="H36" s="17">
        <v>64.16</v>
      </c>
      <c r="I36" s="17">
        <v>1.71</v>
      </c>
      <c r="J36" s="16">
        <v>261</v>
      </c>
    </row>
    <row r="37" spans="1:10" ht="20.25" x14ac:dyDescent="0.25">
      <c r="A37" s="100"/>
      <c r="B37" s="84" t="s">
        <v>31</v>
      </c>
      <c r="C37" s="84"/>
      <c r="D37" s="18">
        <v>20</v>
      </c>
      <c r="E37" s="17">
        <v>1.1000000000000001</v>
      </c>
      <c r="F37" s="17">
        <v>0.2</v>
      </c>
      <c r="G37" s="17">
        <v>6.68</v>
      </c>
      <c r="H37" s="17">
        <v>34.659999999999997</v>
      </c>
      <c r="I37" s="17">
        <v>0</v>
      </c>
      <c r="J37" s="16"/>
    </row>
    <row r="38" spans="1:10" ht="20.25" x14ac:dyDescent="0.25">
      <c r="A38" s="100"/>
      <c r="B38" s="84" t="s">
        <v>129</v>
      </c>
      <c r="C38" s="84"/>
      <c r="D38" s="18">
        <v>90</v>
      </c>
      <c r="E38" s="23">
        <v>2.1800000000000002</v>
      </c>
      <c r="F38" s="17">
        <v>2.57</v>
      </c>
      <c r="G38" s="17">
        <v>22</v>
      </c>
      <c r="H38" s="23">
        <v>120</v>
      </c>
      <c r="I38" s="23">
        <v>0</v>
      </c>
      <c r="J38" s="16">
        <v>333</v>
      </c>
    </row>
    <row r="39" spans="1:10" ht="20.25" x14ac:dyDescent="0.25">
      <c r="A39" s="100"/>
      <c r="B39" s="86" t="s">
        <v>59</v>
      </c>
      <c r="C39" s="101"/>
      <c r="D39" s="18">
        <v>180</v>
      </c>
      <c r="E39" s="17">
        <v>0.12</v>
      </c>
      <c r="F39" s="17">
        <v>0.02</v>
      </c>
      <c r="G39" s="17">
        <v>10.199999999999999</v>
      </c>
      <c r="H39" s="17">
        <v>41</v>
      </c>
      <c r="I39" s="17">
        <v>2.83</v>
      </c>
      <c r="J39" s="16">
        <v>412</v>
      </c>
    </row>
    <row r="40" spans="1:10" ht="18.75" x14ac:dyDescent="0.25">
      <c r="A40" s="88" t="s">
        <v>24</v>
      </c>
      <c r="B40" s="88"/>
      <c r="C40" s="88"/>
      <c r="D40" s="14">
        <f t="shared" ref="D40:I40" si="3">SUM(D36:D39)</f>
        <v>360</v>
      </c>
      <c r="E40" s="14">
        <f t="shared" si="3"/>
        <v>8.9999999999999982</v>
      </c>
      <c r="F40" s="14">
        <f t="shared" si="3"/>
        <v>6.16</v>
      </c>
      <c r="G40" s="14">
        <f t="shared" si="3"/>
        <v>40.67</v>
      </c>
      <c r="H40" s="14">
        <f t="shared" si="3"/>
        <v>259.82</v>
      </c>
      <c r="I40" s="14">
        <f t="shared" si="3"/>
        <v>4.54</v>
      </c>
      <c r="J40" s="17"/>
    </row>
    <row r="41" spans="1:10" ht="18.75" x14ac:dyDescent="0.25">
      <c r="A41" s="88" t="s">
        <v>23</v>
      </c>
      <c r="B41" s="88"/>
      <c r="C41" s="88"/>
      <c r="D41" s="14">
        <f t="shared" ref="D41:I41" si="4">SUM(D40,D34,D30,D21,D18)</f>
        <v>1726</v>
      </c>
      <c r="E41" s="13">
        <f t="shared" si="4"/>
        <v>46.61</v>
      </c>
      <c r="F41" s="13">
        <f t="shared" si="4"/>
        <v>45.040000000000006</v>
      </c>
      <c r="G41" s="13">
        <f t="shared" si="4"/>
        <v>192.35999999999999</v>
      </c>
      <c r="H41" s="13">
        <f t="shared" si="4"/>
        <v>1378.63</v>
      </c>
      <c r="I41" s="13">
        <f t="shared" si="4"/>
        <v>37.299999999999997</v>
      </c>
      <c r="J41" s="12"/>
    </row>
    <row r="42" spans="1:10" ht="18.75" customHeight="1" x14ac:dyDescent="0.25">
      <c r="A42" s="91" t="s">
        <v>22</v>
      </c>
      <c r="B42" s="91"/>
      <c r="C42" s="91"/>
      <c r="D42" s="91"/>
      <c r="E42" s="91"/>
      <c r="F42" s="91"/>
      <c r="G42" s="91"/>
      <c r="H42" s="91"/>
      <c r="I42" s="91"/>
      <c r="J42" s="91"/>
    </row>
    <row r="43" spans="1:10" ht="18.75" customHeight="1" x14ac:dyDescent="0.25">
      <c r="A43" s="114"/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0" ht="15" customHeight="1" x14ac:dyDescent="0.25">
      <c r="A44" s="114"/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0" ht="15" customHeight="1" x14ac:dyDescent="0.25">
      <c r="A45" s="114"/>
      <c r="B45" s="114"/>
      <c r="C45" s="114"/>
      <c r="D45" s="114"/>
      <c r="E45" s="114"/>
      <c r="F45" s="114"/>
      <c r="G45" s="114"/>
      <c r="H45" s="114"/>
      <c r="I45" s="114"/>
      <c r="J45" s="114"/>
    </row>
    <row r="46" spans="1:10" ht="15" customHeight="1" x14ac:dyDescent="0.25">
      <c r="A46" s="114"/>
      <c r="B46" s="114"/>
      <c r="C46" s="114"/>
      <c r="D46" s="114"/>
      <c r="E46" s="114"/>
      <c r="F46" s="114"/>
      <c r="G46" s="114"/>
      <c r="H46" s="114"/>
      <c r="I46" s="114"/>
      <c r="J46" s="114"/>
    </row>
    <row r="47" spans="1:10" ht="15" customHeight="1" x14ac:dyDescent="0.25">
      <c r="A47" s="114"/>
      <c r="B47" s="114"/>
      <c r="C47" s="114"/>
      <c r="D47" s="114"/>
      <c r="E47" s="114"/>
      <c r="F47" s="114"/>
      <c r="G47" s="114"/>
      <c r="H47" s="114"/>
      <c r="I47" s="114"/>
      <c r="J47" s="114"/>
    </row>
    <row r="48" spans="1:10" s="10" customFormat="1" ht="18.75" x14ac:dyDescent="0.3">
      <c r="A48" s="93" t="s">
        <v>21</v>
      </c>
      <c r="B48" s="93"/>
      <c r="C48" s="93"/>
      <c r="D48" s="93"/>
      <c r="E48" s="93"/>
      <c r="F48" s="93"/>
      <c r="G48" s="93"/>
      <c r="H48" s="93"/>
      <c r="I48" s="93"/>
      <c r="J48" s="93"/>
    </row>
    <row r="49" spans="1:11" ht="15.75" x14ac:dyDescent="0.25">
      <c r="A49" s="110" t="s">
        <v>20</v>
      </c>
      <c r="B49" s="111"/>
      <c r="C49" s="110" t="s">
        <v>19</v>
      </c>
      <c r="D49" s="111"/>
      <c r="E49" s="112" t="s">
        <v>18</v>
      </c>
      <c r="F49" s="113"/>
      <c r="G49" s="112" t="s">
        <v>17</v>
      </c>
      <c r="H49" s="113"/>
      <c r="I49" s="112" t="s">
        <v>16</v>
      </c>
      <c r="J49" s="113"/>
    </row>
    <row r="50" spans="1:11" ht="15.75" x14ac:dyDescent="0.25">
      <c r="A50" s="11" t="s">
        <v>15</v>
      </c>
      <c r="B50" s="11" t="s">
        <v>1</v>
      </c>
      <c r="C50" s="11" t="s">
        <v>15</v>
      </c>
      <c r="D50" s="11" t="s">
        <v>1</v>
      </c>
      <c r="E50" s="5" t="s">
        <v>15</v>
      </c>
      <c r="F50" s="5" t="s">
        <v>1</v>
      </c>
      <c r="G50" s="5" t="s">
        <v>15</v>
      </c>
      <c r="H50" s="5" t="s">
        <v>1</v>
      </c>
      <c r="I50" s="5" t="s">
        <v>15</v>
      </c>
      <c r="J50" s="5" t="s">
        <v>1</v>
      </c>
    </row>
    <row r="51" spans="1:11" ht="15.75" x14ac:dyDescent="0.25">
      <c r="A51" s="81" t="s">
        <v>14</v>
      </c>
      <c r="B51" s="11">
        <f>SUM(D18,D21)</f>
        <v>556</v>
      </c>
      <c r="C51" s="11" t="s">
        <v>13</v>
      </c>
      <c r="D51" s="11">
        <f>D30</f>
        <v>640</v>
      </c>
      <c r="E51" s="5" t="s">
        <v>12</v>
      </c>
      <c r="F51" s="5">
        <f>D34</f>
        <v>170</v>
      </c>
      <c r="G51" s="5" t="s">
        <v>11</v>
      </c>
      <c r="H51" s="5">
        <f>D40</f>
        <v>360</v>
      </c>
      <c r="I51" s="5" t="s">
        <v>10</v>
      </c>
      <c r="J51" s="5">
        <f>D41</f>
        <v>1726</v>
      </c>
      <c r="K51" s="80"/>
    </row>
    <row r="52" spans="1:11" x14ac:dyDescent="0.25">
      <c r="A52" s="89" t="s">
        <v>9</v>
      </c>
      <c r="B52" s="89"/>
      <c r="C52" s="89"/>
      <c r="D52" s="89"/>
      <c r="E52" s="89"/>
      <c r="F52" s="89"/>
      <c r="G52" s="89"/>
      <c r="H52" s="89"/>
      <c r="I52" s="89"/>
      <c r="J52" s="89"/>
    </row>
    <row r="53" spans="1:11" x14ac:dyDescent="0.25">
      <c r="A53" s="92"/>
      <c r="B53" s="92"/>
      <c r="C53" s="92"/>
      <c r="D53" s="92"/>
      <c r="E53" s="92"/>
      <c r="F53" s="92"/>
      <c r="G53" s="92"/>
      <c r="H53" s="92"/>
      <c r="I53" s="92"/>
      <c r="J53" s="92"/>
    </row>
    <row r="54" spans="1:11" ht="31.5" x14ac:dyDescent="0.25">
      <c r="A54" s="87"/>
      <c r="B54" s="87"/>
      <c r="C54" s="98" t="s">
        <v>8</v>
      </c>
      <c r="D54" s="98"/>
      <c r="E54" s="9" t="s">
        <v>7</v>
      </c>
      <c r="F54" s="9" t="s">
        <v>6</v>
      </c>
      <c r="G54" s="9" t="s">
        <v>5</v>
      </c>
      <c r="H54" s="8" t="s">
        <v>4</v>
      </c>
      <c r="I54" s="7" t="s">
        <v>3</v>
      </c>
      <c r="J54" s="85"/>
    </row>
    <row r="55" spans="1:11" ht="15.75" x14ac:dyDescent="0.25">
      <c r="A55" s="87"/>
      <c r="B55" s="87"/>
      <c r="C55" s="94" t="s">
        <v>128</v>
      </c>
      <c r="D55" s="95"/>
      <c r="E55" s="78">
        <v>42</v>
      </c>
      <c r="F55" s="78">
        <v>47</v>
      </c>
      <c r="G55" s="78">
        <v>203</v>
      </c>
      <c r="H55" s="79">
        <v>1400</v>
      </c>
      <c r="I55" s="78">
        <v>45</v>
      </c>
      <c r="J55" s="85"/>
    </row>
    <row r="56" spans="1:11" ht="15.75" x14ac:dyDescent="0.25">
      <c r="A56" s="87"/>
      <c r="B56" s="87"/>
      <c r="C56" s="94" t="s">
        <v>127</v>
      </c>
      <c r="D56" s="95"/>
      <c r="E56" s="77">
        <f>SUM(E41)</f>
        <v>46.61</v>
      </c>
      <c r="F56" s="77">
        <f>F41</f>
        <v>45.040000000000006</v>
      </c>
      <c r="G56" s="77">
        <f>G41</f>
        <v>192.35999999999999</v>
      </c>
      <c r="H56" s="77">
        <f>H41</f>
        <v>1378.63</v>
      </c>
      <c r="I56" s="77">
        <f>I41</f>
        <v>37.299999999999997</v>
      </c>
      <c r="J56" s="85"/>
    </row>
    <row r="57" spans="1:11" ht="15.75" x14ac:dyDescent="0.25">
      <c r="A57" s="87"/>
      <c r="B57" s="87"/>
      <c r="C57" s="94" t="s">
        <v>0</v>
      </c>
      <c r="D57" s="95"/>
      <c r="E57" s="76">
        <f>SUM(E56*100)/E55</f>
        <v>110.97619047619048</v>
      </c>
      <c r="F57" s="76">
        <f>SUM(F56*100/F55)</f>
        <v>95.82978723404257</v>
      </c>
      <c r="G57" s="76">
        <f>SUM(G56*100/G55)</f>
        <v>94.758620689655174</v>
      </c>
      <c r="H57" s="76">
        <f>SUM(H56*100/H55)</f>
        <v>98.473571428571432</v>
      </c>
      <c r="I57" s="76">
        <f>SUM(I56*100/I55)</f>
        <v>82.888888888888886</v>
      </c>
      <c r="J57" s="85"/>
    </row>
    <row r="58" spans="1:11" x14ac:dyDescent="0.25">
      <c r="A58" s="87"/>
      <c r="B58" s="87"/>
      <c r="C58" s="87"/>
      <c r="D58" s="87"/>
      <c r="E58" s="87"/>
      <c r="F58" s="87"/>
      <c r="G58" s="87"/>
      <c r="H58" s="87"/>
      <c r="I58" s="87"/>
      <c r="J58" s="87"/>
    </row>
    <row r="59" spans="1:11" s="10" customFormat="1" ht="23.25" x14ac:dyDescent="0.25">
      <c r="A59" s="99" t="s">
        <v>57</v>
      </c>
      <c r="B59" s="99"/>
      <c r="C59" s="99"/>
      <c r="D59" s="99"/>
      <c r="E59" s="99"/>
      <c r="F59" s="99"/>
      <c r="G59" s="99"/>
      <c r="H59" s="99"/>
      <c r="I59" s="99"/>
      <c r="J59" s="99"/>
    </row>
    <row r="60" spans="1:11" s="10" customFormat="1" ht="23.25" x14ac:dyDescent="0.25">
      <c r="A60" s="99" t="s">
        <v>56</v>
      </c>
      <c r="B60" s="99"/>
      <c r="C60" s="99"/>
      <c r="D60" s="99"/>
      <c r="E60" s="99"/>
      <c r="F60" s="99"/>
      <c r="G60" s="99"/>
      <c r="H60" s="99"/>
      <c r="I60" s="99"/>
      <c r="J60" s="99"/>
    </row>
    <row r="61" spans="1:11" s="10" customFormat="1" ht="23.25" x14ac:dyDescent="0.25">
      <c r="A61" s="99" t="s">
        <v>55</v>
      </c>
      <c r="B61" s="99"/>
      <c r="C61" s="99"/>
      <c r="D61" s="99"/>
      <c r="E61" s="99"/>
      <c r="F61" s="99"/>
      <c r="G61" s="99"/>
      <c r="H61" s="99"/>
      <c r="I61" s="99"/>
      <c r="J61" s="99"/>
    </row>
    <row r="62" spans="1:11" s="10" customFormat="1" ht="18.75" customHeight="1" x14ac:dyDescent="0.25">
      <c r="A62" s="106" t="s">
        <v>54</v>
      </c>
      <c r="B62" s="106"/>
      <c r="C62" s="106"/>
      <c r="D62" s="106"/>
      <c r="E62" s="106"/>
      <c r="F62" s="106"/>
      <c r="G62" s="106"/>
      <c r="H62" s="106"/>
      <c r="I62" s="106"/>
      <c r="J62" s="106"/>
    </row>
    <row r="63" spans="1:11" s="10" customFormat="1" ht="18.75" customHeight="1" x14ac:dyDescent="0.25">
      <c r="A63" s="106"/>
      <c r="B63" s="106"/>
      <c r="C63" s="106"/>
      <c r="D63" s="106"/>
      <c r="E63" s="106"/>
      <c r="F63" s="106"/>
      <c r="G63" s="106"/>
      <c r="H63" s="106"/>
      <c r="I63" s="106"/>
      <c r="J63" s="106"/>
    </row>
    <row r="64" spans="1:11" s="10" customFormat="1" ht="18.75" customHeight="1" x14ac:dyDescent="0.25">
      <c r="A64" s="106"/>
      <c r="B64" s="106"/>
      <c r="C64" s="106"/>
      <c r="D64" s="106"/>
      <c r="E64" s="106"/>
      <c r="F64" s="106"/>
      <c r="G64" s="106"/>
      <c r="H64" s="106"/>
      <c r="I64" s="106"/>
      <c r="J64" s="106"/>
    </row>
    <row r="65" spans="1:11" x14ac:dyDescent="0.25">
      <c r="A65" s="107" t="s">
        <v>53</v>
      </c>
      <c r="B65" s="107"/>
      <c r="C65" s="107"/>
      <c r="D65" s="107"/>
      <c r="E65" s="107"/>
      <c r="F65" s="107"/>
      <c r="G65" s="107"/>
      <c r="H65" s="107"/>
      <c r="I65" s="107"/>
      <c r="J65" s="107"/>
      <c r="K65" s="3"/>
    </row>
    <row r="66" spans="1:11" s="10" customFormat="1" ht="18.75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27"/>
    </row>
    <row r="67" spans="1:11" x14ac:dyDescent="0.25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3"/>
    </row>
    <row r="68" spans="1:11" s="24" customFormat="1" x14ac:dyDescent="0.25">
      <c r="A68" s="153" t="s">
        <v>52</v>
      </c>
      <c r="B68" s="153" t="s">
        <v>51</v>
      </c>
      <c r="C68" s="153"/>
      <c r="D68" s="153" t="s">
        <v>50</v>
      </c>
      <c r="E68" s="159" t="s">
        <v>49</v>
      </c>
      <c r="F68" s="159"/>
      <c r="G68" s="159"/>
      <c r="H68" s="153" t="s">
        <v>48</v>
      </c>
      <c r="I68" s="153" t="s">
        <v>3</v>
      </c>
      <c r="J68" s="153" t="s">
        <v>47</v>
      </c>
    </row>
    <row r="69" spans="1:11" s="24" customFormat="1" ht="33.75" customHeight="1" x14ac:dyDescent="0.25">
      <c r="A69" s="153"/>
      <c r="B69" s="153"/>
      <c r="C69" s="153"/>
      <c r="D69" s="153"/>
      <c r="E69" s="16" t="s">
        <v>46</v>
      </c>
      <c r="F69" s="16" t="s">
        <v>45</v>
      </c>
      <c r="G69" s="16" t="s">
        <v>44</v>
      </c>
      <c r="H69" s="153"/>
      <c r="I69" s="153"/>
      <c r="J69" s="153"/>
    </row>
    <row r="70" spans="1:11" s="24" customFormat="1" ht="18.75" x14ac:dyDescent="0.25">
      <c r="A70" s="104" t="s">
        <v>126</v>
      </c>
      <c r="B70" s="104"/>
      <c r="C70" s="104"/>
      <c r="D70" s="9"/>
      <c r="E70" s="9"/>
      <c r="F70" s="9"/>
      <c r="G70" s="9"/>
      <c r="H70" s="9"/>
      <c r="I70" s="7"/>
      <c r="J70" s="7"/>
    </row>
    <row r="71" spans="1:11" ht="20.25" x14ac:dyDescent="0.25">
      <c r="A71" s="100" t="s">
        <v>42</v>
      </c>
      <c r="B71" s="109" t="s">
        <v>125</v>
      </c>
      <c r="C71" s="109"/>
      <c r="D71" s="18">
        <v>180</v>
      </c>
      <c r="E71" s="17">
        <v>4.8</v>
      </c>
      <c r="F71" s="17">
        <v>5.6</v>
      </c>
      <c r="G71" s="17">
        <v>21.5</v>
      </c>
      <c r="H71" s="17">
        <v>148.30000000000001</v>
      </c>
      <c r="I71" s="17">
        <v>0.81</v>
      </c>
      <c r="J71" s="75">
        <v>101</v>
      </c>
    </row>
    <row r="72" spans="1:11" ht="20.25" x14ac:dyDescent="0.25">
      <c r="A72" s="100"/>
      <c r="B72" s="84" t="s">
        <v>32</v>
      </c>
      <c r="C72" s="84"/>
      <c r="D72" s="19">
        <v>30</v>
      </c>
      <c r="E72" s="17">
        <v>2.31</v>
      </c>
      <c r="F72" s="17">
        <v>0.3</v>
      </c>
      <c r="G72" s="17">
        <v>12.9</v>
      </c>
      <c r="H72" s="17">
        <v>71</v>
      </c>
      <c r="I72" s="17">
        <v>0</v>
      </c>
      <c r="J72" s="16"/>
    </row>
    <row r="73" spans="1:11" ht="20.25" x14ac:dyDescent="0.25">
      <c r="A73" s="100"/>
      <c r="B73" s="84" t="s">
        <v>40</v>
      </c>
      <c r="C73" s="84"/>
      <c r="D73" s="18">
        <v>8</v>
      </c>
      <c r="E73" s="23">
        <v>0.05</v>
      </c>
      <c r="F73" s="22">
        <v>5.8</v>
      </c>
      <c r="G73" s="22">
        <v>0.1</v>
      </c>
      <c r="H73" s="22">
        <v>52.8</v>
      </c>
      <c r="I73" s="22">
        <v>0</v>
      </c>
      <c r="J73" s="16">
        <v>6</v>
      </c>
    </row>
    <row r="74" spans="1:11" ht="20.25" x14ac:dyDescent="0.25">
      <c r="A74" s="100"/>
      <c r="B74" s="84" t="s">
        <v>68</v>
      </c>
      <c r="C74" s="84"/>
      <c r="D74" s="19">
        <v>8</v>
      </c>
      <c r="E74" s="17">
        <v>1.9</v>
      </c>
      <c r="F74" s="17">
        <v>2.1</v>
      </c>
      <c r="G74" s="17">
        <v>0</v>
      </c>
      <c r="H74" s="17">
        <v>28.6</v>
      </c>
      <c r="I74" s="17">
        <v>0.06</v>
      </c>
      <c r="J74" s="16">
        <v>7</v>
      </c>
    </row>
    <row r="75" spans="1:11" ht="20.25" x14ac:dyDescent="0.25">
      <c r="A75" s="100"/>
      <c r="B75" s="84" t="s">
        <v>88</v>
      </c>
      <c r="C75" s="84"/>
      <c r="D75" s="18">
        <v>180</v>
      </c>
      <c r="E75" s="17">
        <v>1.4</v>
      </c>
      <c r="F75" s="17">
        <v>1.6</v>
      </c>
      <c r="G75" s="17">
        <v>11.31</v>
      </c>
      <c r="H75" s="17">
        <v>77</v>
      </c>
      <c r="I75" s="17">
        <v>1.1000000000000001</v>
      </c>
      <c r="J75" s="16">
        <v>413</v>
      </c>
    </row>
    <row r="76" spans="1:11" ht="20.25" x14ac:dyDescent="0.25">
      <c r="A76" s="88" t="s">
        <v>24</v>
      </c>
      <c r="B76" s="88"/>
      <c r="C76" s="88"/>
      <c r="D76" s="67">
        <f t="shared" ref="D76:I76" si="5">SUM(D71:D75)</f>
        <v>406</v>
      </c>
      <c r="E76" s="14">
        <f t="shared" si="5"/>
        <v>10.459999999999999</v>
      </c>
      <c r="F76" s="14">
        <f t="shared" si="5"/>
        <v>15.399999999999999</v>
      </c>
      <c r="G76" s="14">
        <f t="shared" si="5"/>
        <v>45.81</v>
      </c>
      <c r="H76" s="14">
        <f t="shared" si="5"/>
        <v>377.70000000000005</v>
      </c>
      <c r="I76" s="14">
        <f t="shared" si="5"/>
        <v>1.9700000000000002</v>
      </c>
      <c r="J76" s="20"/>
    </row>
    <row r="77" spans="1:11" x14ac:dyDescent="0.25">
      <c r="A77" s="154"/>
      <c r="B77" s="154"/>
      <c r="C77" s="154"/>
      <c r="D77" s="154"/>
      <c r="E77" s="154"/>
      <c r="F77" s="154"/>
      <c r="G77" s="154"/>
      <c r="H77" s="154"/>
      <c r="I77" s="154"/>
      <c r="J77" s="154"/>
    </row>
    <row r="78" spans="1:11" ht="37.5" customHeight="1" x14ac:dyDescent="0.25">
      <c r="A78" s="118" t="s">
        <v>38</v>
      </c>
      <c r="B78" s="101" t="s">
        <v>37</v>
      </c>
      <c r="C78" s="84"/>
      <c r="D78" s="23">
        <v>110</v>
      </c>
      <c r="E78" s="17">
        <v>0.4</v>
      </c>
      <c r="F78" s="17">
        <v>0.4</v>
      </c>
      <c r="G78" s="17">
        <v>9.8000000000000007</v>
      </c>
      <c r="H78" s="17">
        <v>44</v>
      </c>
      <c r="I78" s="17">
        <v>10</v>
      </c>
      <c r="J78" s="55"/>
    </row>
    <row r="79" spans="1:11" ht="18.75" x14ac:dyDescent="0.25">
      <c r="A79" s="118"/>
      <c r="B79" s="82" t="s">
        <v>24</v>
      </c>
      <c r="C79" s="83"/>
      <c r="D79" s="74">
        <f t="shared" ref="D79:I79" si="6">SUM(D78)</f>
        <v>110</v>
      </c>
      <c r="E79" s="73">
        <f t="shared" si="6"/>
        <v>0.4</v>
      </c>
      <c r="F79" s="73">
        <f t="shared" si="6"/>
        <v>0.4</v>
      </c>
      <c r="G79" s="73">
        <f t="shared" si="6"/>
        <v>9.8000000000000007</v>
      </c>
      <c r="H79" s="73">
        <f t="shared" si="6"/>
        <v>44</v>
      </c>
      <c r="I79" s="73">
        <f t="shared" si="6"/>
        <v>10</v>
      </c>
      <c r="J79" s="72"/>
    </row>
    <row r="80" spans="1:11" x14ac:dyDescent="0.25">
      <c r="A80" s="85"/>
      <c r="B80" s="160"/>
      <c r="C80" s="160"/>
      <c r="D80" s="160"/>
      <c r="E80" s="160"/>
      <c r="F80" s="160"/>
      <c r="G80" s="160"/>
      <c r="H80" s="160"/>
      <c r="I80" s="160"/>
      <c r="J80" s="160"/>
    </row>
    <row r="81" spans="1:10" ht="20.25" x14ac:dyDescent="0.25">
      <c r="A81" s="100" t="s">
        <v>19</v>
      </c>
      <c r="B81" s="84" t="s">
        <v>124</v>
      </c>
      <c r="C81" s="84"/>
      <c r="D81" s="18">
        <v>180</v>
      </c>
      <c r="E81" s="17">
        <v>3.6</v>
      </c>
      <c r="F81" s="17">
        <v>3.7</v>
      </c>
      <c r="G81" s="17">
        <v>16.989999999999998</v>
      </c>
      <c r="H81" s="17">
        <v>94.32</v>
      </c>
      <c r="I81" s="17">
        <v>4.18</v>
      </c>
      <c r="J81" s="55">
        <v>93</v>
      </c>
    </row>
    <row r="82" spans="1:10" ht="20.25" x14ac:dyDescent="0.25">
      <c r="A82" s="100"/>
      <c r="B82" s="84" t="s">
        <v>123</v>
      </c>
      <c r="C82" s="84"/>
      <c r="D82" s="18">
        <v>170</v>
      </c>
      <c r="E82" s="17">
        <v>8.4</v>
      </c>
      <c r="F82" s="17">
        <v>13.28</v>
      </c>
      <c r="G82" s="17">
        <v>16.399999999999999</v>
      </c>
      <c r="H82" s="17">
        <v>221.8</v>
      </c>
      <c r="I82" s="17">
        <v>11.4</v>
      </c>
      <c r="J82" s="55">
        <v>290</v>
      </c>
    </row>
    <row r="83" spans="1:10" ht="20.25" x14ac:dyDescent="0.25">
      <c r="A83" s="100"/>
      <c r="B83" s="84" t="s">
        <v>32</v>
      </c>
      <c r="C83" s="84"/>
      <c r="D83" s="19">
        <v>30</v>
      </c>
      <c r="E83" s="17">
        <v>2.31</v>
      </c>
      <c r="F83" s="17">
        <v>0.3</v>
      </c>
      <c r="G83" s="17">
        <v>12.9</v>
      </c>
      <c r="H83" s="17">
        <v>71</v>
      </c>
      <c r="I83" s="17">
        <v>0</v>
      </c>
      <c r="J83" s="16"/>
    </row>
    <row r="84" spans="1:10" ht="20.25" x14ac:dyDescent="0.25">
      <c r="A84" s="100"/>
      <c r="B84" s="84" t="s">
        <v>31</v>
      </c>
      <c r="C84" s="84"/>
      <c r="D84" s="18">
        <v>30</v>
      </c>
      <c r="E84" s="17">
        <v>1.66</v>
      </c>
      <c r="F84" s="17">
        <v>0.36</v>
      </c>
      <c r="G84" s="17">
        <v>10.02</v>
      </c>
      <c r="H84" s="17">
        <v>52</v>
      </c>
      <c r="I84" s="17">
        <v>0</v>
      </c>
      <c r="J84" s="16"/>
    </row>
    <row r="85" spans="1:10" ht="20.25" x14ac:dyDescent="0.25">
      <c r="A85" s="100"/>
      <c r="B85" s="84" t="s">
        <v>84</v>
      </c>
      <c r="C85" s="84"/>
      <c r="D85" s="18">
        <v>180</v>
      </c>
      <c r="E85" s="17">
        <v>0</v>
      </c>
      <c r="F85" s="17">
        <v>0</v>
      </c>
      <c r="G85" s="17">
        <v>20.9</v>
      </c>
      <c r="H85" s="17">
        <v>64</v>
      </c>
      <c r="I85" s="17">
        <v>0</v>
      </c>
      <c r="J85" s="51"/>
    </row>
    <row r="86" spans="1:10" ht="36" customHeight="1" x14ac:dyDescent="0.25">
      <c r="A86" s="100"/>
      <c r="B86" s="102" t="s">
        <v>122</v>
      </c>
      <c r="C86" s="103"/>
      <c r="D86" s="18">
        <v>40</v>
      </c>
      <c r="E86" s="17">
        <v>0.72</v>
      </c>
      <c r="F86" s="17">
        <v>0</v>
      </c>
      <c r="G86" s="17">
        <v>2.7</v>
      </c>
      <c r="H86" s="17">
        <v>15.1</v>
      </c>
      <c r="I86" s="17">
        <v>8.5399999999999991</v>
      </c>
      <c r="J86" s="51"/>
    </row>
    <row r="87" spans="1:10" ht="20.25" x14ac:dyDescent="0.25">
      <c r="A87" s="88" t="s">
        <v>24</v>
      </c>
      <c r="B87" s="88"/>
      <c r="C87" s="88"/>
      <c r="D87" s="67">
        <f t="shared" ref="D87:I87" si="7">SUM(D81:D86)</f>
        <v>630</v>
      </c>
      <c r="E87" s="13">
        <f t="shared" si="7"/>
        <v>16.690000000000001</v>
      </c>
      <c r="F87" s="13">
        <f t="shared" si="7"/>
        <v>17.64</v>
      </c>
      <c r="G87" s="13">
        <f t="shared" si="7"/>
        <v>79.910000000000011</v>
      </c>
      <c r="H87" s="13">
        <f t="shared" si="7"/>
        <v>518.22</v>
      </c>
      <c r="I87" s="13">
        <f t="shared" si="7"/>
        <v>24.119999999999997</v>
      </c>
      <c r="J87" s="68"/>
    </row>
    <row r="88" spans="1:10" x14ac:dyDescent="0.25">
      <c r="A88" s="85"/>
      <c r="B88" s="85"/>
      <c r="C88" s="85"/>
      <c r="D88" s="85"/>
      <c r="E88" s="85"/>
      <c r="F88" s="85"/>
      <c r="G88" s="85"/>
      <c r="H88" s="85"/>
      <c r="I88" s="85"/>
      <c r="J88" s="160"/>
    </row>
    <row r="89" spans="1:10" ht="20.25" x14ac:dyDescent="0.25">
      <c r="A89" s="90" t="s">
        <v>18</v>
      </c>
      <c r="B89" s="84" t="s">
        <v>28</v>
      </c>
      <c r="C89" s="84"/>
      <c r="D89" s="33">
        <v>150</v>
      </c>
      <c r="E89" s="32">
        <v>3.75</v>
      </c>
      <c r="F89" s="32">
        <v>4.5</v>
      </c>
      <c r="G89" s="32">
        <v>6</v>
      </c>
      <c r="H89" s="32">
        <v>76.5</v>
      </c>
      <c r="I89" s="32">
        <v>1.06</v>
      </c>
      <c r="J89" s="71" t="s">
        <v>114</v>
      </c>
    </row>
    <row r="90" spans="1:10" ht="20.25" x14ac:dyDescent="0.25">
      <c r="A90" s="90"/>
      <c r="B90" s="84" t="s">
        <v>27</v>
      </c>
      <c r="C90" s="84"/>
      <c r="D90" s="18">
        <v>90</v>
      </c>
      <c r="E90" s="17">
        <v>6.5</v>
      </c>
      <c r="F90" s="17">
        <v>7.3</v>
      </c>
      <c r="G90" s="17">
        <v>49.03</v>
      </c>
      <c r="H90" s="17">
        <v>289.8</v>
      </c>
      <c r="I90" s="17">
        <v>0</v>
      </c>
      <c r="J90" s="16">
        <v>450</v>
      </c>
    </row>
    <row r="91" spans="1:10" ht="20.25" x14ac:dyDescent="0.25">
      <c r="A91" s="161" t="s">
        <v>24</v>
      </c>
      <c r="B91" s="162"/>
      <c r="C91" s="163"/>
      <c r="D91" s="70">
        <f t="shared" ref="D91:I91" si="8">SUM(D89:D90)</f>
        <v>240</v>
      </c>
      <c r="E91" s="69">
        <f t="shared" si="8"/>
        <v>10.25</v>
      </c>
      <c r="F91" s="69">
        <f t="shared" si="8"/>
        <v>11.8</v>
      </c>
      <c r="G91" s="69">
        <f t="shared" si="8"/>
        <v>55.03</v>
      </c>
      <c r="H91" s="69">
        <f t="shared" si="8"/>
        <v>366.3</v>
      </c>
      <c r="I91" s="69">
        <f t="shared" si="8"/>
        <v>1.06</v>
      </c>
      <c r="J91" s="5"/>
    </row>
    <row r="92" spans="1:10" x14ac:dyDescent="0.25">
      <c r="A92" s="160"/>
      <c r="B92" s="160"/>
      <c r="C92" s="160"/>
      <c r="D92" s="160"/>
      <c r="E92" s="160"/>
      <c r="F92" s="160"/>
      <c r="G92" s="160"/>
      <c r="H92" s="160"/>
      <c r="I92" s="160"/>
      <c r="J92" s="160"/>
    </row>
    <row r="93" spans="1:10" ht="20.25" x14ac:dyDescent="0.25">
      <c r="A93" s="100" t="s">
        <v>17</v>
      </c>
      <c r="B93" s="84" t="s">
        <v>121</v>
      </c>
      <c r="C93" s="84"/>
      <c r="D93" s="19">
        <v>80</v>
      </c>
      <c r="E93" s="23">
        <v>9.49</v>
      </c>
      <c r="F93" s="23">
        <v>9.09</v>
      </c>
      <c r="G93" s="23">
        <v>11.89</v>
      </c>
      <c r="H93" s="23">
        <v>172.42</v>
      </c>
      <c r="I93" s="23">
        <v>0.17</v>
      </c>
      <c r="J93" s="61">
        <v>251</v>
      </c>
    </row>
    <row r="94" spans="1:10" ht="20.25" x14ac:dyDescent="0.25">
      <c r="A94" s="100"/>
      <c r="B94" s="84" t="s">
        <v>26</v>
      </c>
      <c r="C94" s="84"/>
      <c r="D94" s="19">
        <v>150</v>
      </c>
      <c r="E94" s="17">
        <v>0.75</v>
      </c>
      <c r="F94" s="17">
        <v>0</v>
      </c>
      <c r="G94" s="17">
        <v>15.15</v>
      </c>
      <c r="H94" s="17">
        <v>64</v>
      </c>
      <c r="I94" s="17">
        <v>12</v>
      </c>
      <c r="J94" s="16">
        <v>418</v>
      </c>
    </row>
    <row r="95" spans="1:10" ht="20.25" x14ac:dyDescent="0.25">
      <c r="A95" s="88" t="s">
        <v>24</v>
      </c>
      <c r="B95" s="88"/>
      <c r="C95" s="88"/>
      <c r="D95" s="67">
        <f t="shared" ref="D95:I95" si="9">SUM(D93:D94)</f>
        <v>230</v>
      </c>
      <c r="E95" s="13">
        <f t="shared" si="9"/>
        <v>10.24</v>
      </c>
      <c r="F95" s="13">
        <f t="shared" si="9"/>
        <v>9.09</v>
      </c>
      <c r="G95" s="13">
        <f t="shared" si="9"/>
        <v>27.04</v>
      </c>
      <c r="H95" s="13">
        <f t="shared" si="9"/>
        <v>236.42</v>
      </c>
      <c r="I95" s="13">
        <f t="shared" si="9"/>
        <v>12.17</v>
      </c>
      <c r="J95" s="68"/>
    </row>
    <row r="96" spans="1:10" ht="20.25" x14ac:dyDescent="0.25">
      <c r="A96" s="88" t="s">
        <v>23</v>
      </c>
      <c r="B96" s="88"/>
      <c r="C96" s="88"/>
      <c r="D96" s="67">
        <f t="shared" ref="D96:I96" si="10">SUM(D76,D79,D87,D91,D95)</f>
        <v>1616</v>
      </c>
      <c r="E96" s="13">
        <f t="shared" si="10"/>
        <v>48.04</v>
      </c>
      <c r="F96" s="13">
        <f t="shared" si="10"/>
        <v>54.33</v>
      </c>
      <c r="G96" s="13">
        <f t="shared" si="10"/>
        <v>217.59</v>
      </c>
      <c r="H96" s="13">
        <f t="shared" si="10"/>
        <v>1542.64</v>
      </c>
      <c r="I96" s="13">
        <f t="shared" si="10"/>
        <v>49.32</v>
      </c>
      <c r="J96" s="66"/>
    </row>
    <row r="97" spans="1:11" x14ac:dyDescent="0.25">
      <c r="A97" s="92" t="s">
        <v>22</v>
      </c>
      <c r="B97" s="92"/>
      <c r="C97" s="92"/>
      <c r="D97" s="92"/>
      <c r="E97" s="92"/>
      <c r="F97" s="92"/>
      <c r="G97" s="92"/>
      <c r="H97" s="92"/>
      <c r="I97" s="92"/>
      <c r="J97" s="92"/>
    </row>
    <row r="98" spans="1:11" x14ac:dyDescent="0.25">
      <c r="A98" s="92"/>
      <c r="B98" s="92"/>
      <c r="C98" s="92"/>
      <c r="D98" s="92"/>
      <c r="E98" s="92"/>
      <c r="F98" s="92"/>
      <c r="G98" s="92"/>
      <c r="H98" s="92"/>
      <c r="I98" s="92"/>
      <c r="J98" s="92"/>
    </row>
    <row r="99" spans="1:11" x14ac:dyDescent="0.25">
      <c r="A99" s="92"/>
      <c r="B99" s="92"/>
      <c r="C99" s="92"/>
      <c r="D99" s="92"/>
      <c r="E99" s="92"/>
      <c r="F99" s="92"/>
      <c r="G99" s="92"/>
      <c r="H99" s="92"/>
      <c r="I99" s="92"/>
      <c r="J99" s="92"/>
    </row>
    <row r="100" spans="1:11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</row>
    <row r="101" spans="1:11" s="10" customFormat="1" ht="18.75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92"/>
    </row>
    <row r="102" spans="1:11" ht="18.75" x14ac:dyDescent="0.3">
      <c r="A102" s="93" t="s">
        <v>21</v>
      </c>
      <c r="B102" s="93"/>
      <c r="C102" s="93"/>
      <c r="D102" s="93"/>
      <c r="E102" s="93"/>
      <c r="F102" s="93"/>
      <c r="G102" s="93"/>
      <c r="H102" s="93"/>
      <c r="I102" s="93"/>
      <c r="J102" s="93"/>
      <c r="K102" s="3"/>
    </row>
    <row r="103" spans="1:11" ht="15.75" x14ac:dyDescent="0.25">
      <c r="A103" s="110" t="s">
        <v>20</v>
      </c>
      <c r="B103" s="111"/>
      <c r="C103" s="110" t="s">
        <v>19</v>
      </c>
      <c r="D103" s="111"/>
      <c r="E103" s="112" t="s">
        <v>18</v>
      </c>
      <c r="F103" s="113"/>
      <c r="G103" s="112" t="s">
        <v>17</v>
      </c>
      <c r="H103" s="113"/>
      <c r="I103" s="112" t="s">
        <v>16</v>
      </c>
      <c r="J103" s="113"/>
      <c r="K103" s="3"/>
    </row>
    <row r="104" spans="1:11" ht="15.75" x14ac:dyDescent="0.25">
      <c r="A104" s="11" t="s">
        <v>15</v>
      </c>
      <c r="B104" s="11" t="s">
        <v>1</v>
      </c>
      <c r="C104" s="11" t="s">
        <v>15</v>
      </c>
      <c r="D104" s="11" t="s">
        <v>1</v>
      </c>
      <c r="E104" s="5" t="s">
        <v>15</v>
      </c>
      <c r="F104" s="5" t="s">
        <v>1</v>
      </c>
      <c r="G104" s="5" t="s">
        <v>15</v>
      </c>
      <c r="H104" s="5" t="s">
        <v>1</v>
      </c>
      <c r="I104" s="5" t="s">
        <v>15</v>
      </c>
      <c r="J104" s="5" t="s">
        <v>1</v>
      </c>
      <c r="K104" s="3"/>
    </row>
    <row r="105" spans="1:11" ht="15.75" x14ac:dyDescent="0.25">
      <c r="A105" s="11" t="s">
        <v>14</v>
      </c>
      <c r="B105" s="11">
        <f>SUM(D76,D79)</f>
        <v>516</v>
      </c>
      <c r="C105" s="11" t="s">
        <v>13</v>
      </c>
      <c r="D105" s="11">
        <f>SUM(D87)</f>
        <v>630</v>
      </c>
      <c r="E105" s="5" t="s">
        <v>12</v>
      </c>
      <c r="F105" s="5">
        <f>SUM(D91)</f>
        <v>240</v>
      </c>
      <c r="G105" s="5" t="s">
        <v>11</v>
      </c>
      <c r="H105" s="5">
        <f>SUM(D95)</f>
        <v>230</v>
      </c>
      <c r="I105" s="59" t="s">
        <v>10</v>
      </c>
      <c r="J105" s="5">
        <f>SUM(B105,D105,F105,H105)</f>
        <v>1616</v>
      </c>
      <c r="K105" s="3"/>
    </row>
    <row r="106" spans="1:11" s="10" customFormat="1" ht="18.75" x14ac:dyDescent="0.25">
      <c r="A106" s="89" t="s">
        <v>9</v>
      </c>
      <c r="B106" s="89"/>
      <c r="C106" s="89"/>
      <c r="D106" s="89"/>
      <c r="E106" s="89"/>
      <c r="F106" s="89"/>
      <c r="G106" s="89"/>
      <c r="H106" s="89"/>
      <c r="I106" s="89"/>
      <c r="J106" s="89"/>
      <c r="K106" s="65"/>
    </row>
    <row r="107" spans="1:11" x14ac:dyDescent="0.25">
      <c r="A107" s="92"/>
      <c r="B107" s="92"/>
      <c r="C107" s="92"/>
      <c r="D107" s="92"/>
      <c r="E107" s="92"/>
      <c r="F107" s="92"/>
      <c r="G107" s="92"/>
      <c r="H107" s="92"/>
      <c r="I107" s="92"/>
      <c r="J107" s="92"/>
    </row>
    <row r="108" spans="1:11" ht="31.5" x14ac:dyDescent="0.25">
      <c r="A108" s="85"/>
      <c r="B108" s="85"/>
      <c r="C108" s="98" t="s">
        <v>8</v>
      </c>
      <c r="D108" s="98"/>
      <c r="E108" s="9" t="s">
        <v>7</v>
      </c>
      <c r="F108" s="9" t="s">
        <v>6</v>
      </c>
      <c r="G108" s="9" t="s">
        <v>5</v>
      </c>
      <c r="H108" s="8" t="s">
        <v>4</v>
      </c>
      <c r="I108" s="7" t="s">
        <v>3</v>
      </c>
      <c r="J108" s="85"/>
    </row>
    <row r="109" spans="1:11" ht="15.75" x14ac:dyDescent="0.25">
      <c r="A109" s="85"/>
      <c r="B109" s="85"/>
      <c r="C109" s="94" t="s">
        <v>120</v>
      </c>
      <c r="D109" s="95"/>
      <c r="E109" s="5">
        <v>42</v>
      </c>
      <c r="F109" s="5">
        <v>47</v>
      </c>
      <c r="G109" s="5">
        <v>203</v>
      </c>
      <c r="H109" s="6">
        <v>1400</v>
      </c>
      <c r="I109" s="5">
        <v>45</v>
      </c>
      <c r="J109" s="85"/>
    </row>
    <row r="110" spans="1:11" ht="15.75" x14ac:dyDescent="0.25">
      <c r="A110" s="85"/>
      <c r="B110" s="85"/>
      <c r="C110" s="94" t="s">
        <v>71</v>
      </c>
      <c r="D110" s="95"/>
      <c r="E110" s="64">
        <f>E96</f>
        <v>48.04</v>
      </c>
      <c r="F110" s="64">
        <f>F96</f>
        <v>54.33</v>
      </c>
      <c r="G110" s="64">
        <f>G96</f>
        <v>217.59</v>
      </c>
      <c r="H110" s="64">
        <f>H96</f>
        <v>1542.64</v>
      </c>
      <c r="I110" s="64">
        <f>I96</f>
        <v>49.32</v>
      </c>
      <c r="J110" s="85"/>
    </row>
    <row r="111" spans="1:11" ht="15.75" x14ac:dyDescent="0.25">
      <c r="A111" s="85"/>
      <c r="B111" s="85"/>
      <c r="C111" s="94" t="s">
        <v>0</v>
      </c>
      <c r="D111" s="95"/>
      <c r="E111" s="63">
        <f>SUM(E110*100/E109)</f>
        <v>114.38095238095238</v>
      </c>
      <c r="F111" s="63">
        <f>SUM(F110*100/F109)</f>
        <v>115.59574468085107</v>
      </c>
      <c r="G111" s="63">
        <f>SUM(G110*100/G109)</f>
        <v>107.1871921182266</v>
      </c>
      <c r="H111" s="63">
        <f>SUM(H110*100/H109)</f>
        <v>110.18857142857142</v>
      </c>
      <c r="I111" s="63">
        <f>SUM(I110*100/I109)</f>
        <v>109.6</v>
      </c>
      <c r="J111" s="85"/>
    </row>
    <row r="112" spans="1:11" ht="15.75" customHeight="1" x14ac:dyDescent="0.25">
      <c r="A112" s="85"/>
      <c r="B112" s="85"/>
      <c r="C112" s="85"/>
      <c r="D112" s="85"/>
      <c r="E112" s="85"/>
      <c r="F112" s="85"/>
      <c r="G112" s="85"/>
      <c r="H112" s="85"/>
      <c r="I112" s="85"/>
      <c r="J112" s="85"/>
    </row>
    <row r="113" spans="1:10" s="10" customFormat="1" ht="23.25" x14ac:dyDescent="0.25">
      <c r="A113" s="99" t="s">
        <v>57</v>
      </c>
      <c r="B113" s="99"/>
      <c r="C113" s="99"/>
      <c r="D113" s="99"/>
      <c r="E113" s="99"/>
      <c r="F113" s="99"/>
      <c r="G113" s="99"/>
      <c r="H113" s="99"/>
      <c r="I113" s="99"/>
      <c r="J113" s="99"/>
    </row>
    <row r="114" spans="1:10" s="10" customFormat="1" ht="23.25" x14ac:dyDescent="0.25">
      <c r="A114" s="99" t="s">
        <v>56</v>
      </c>
      <c r="B114" s="99"/>
      <c r="C114" s="99"/>
      <c r="D114" s="99"/>
      <c r="E114" s="99"/>
      <c r="F114" s="99"/>
      <c r="G114" s="99"/>
      <c r="H114" s="99"/>
      <c r="I114" s="99"/>
      <c r="J114" s="99"/>
    </row>
    <row r="115" spans="1:10" s="10" customFormat="1" ht="23.25" x14ac:dyDescent="0.25">
      <c r="A115" s="99" t="s">
        <v>55</v>
      </c>
      <c r="B115" s="99"/>
      <c r="C115" s="99"/>
      <c r="D115" s="99"/>
      <c r="E115" s="99"/>
      <c r="F115" s="99"/>
      <c r="G115" s="99"/>
      <c r="H115" s="99"/>
      <c r="I115" s="99"/>
      <c r="J115" s="99"/>
    </row>
    <row r="116" spans="1:10" s="10" customFormat="1" ht="18.75" customHeight="1" x14ac:dyDescent="0.25">
      <c r="A116" s="106" t="s">
        <v>54</v>
      </c>
      <c r="B116" s="106"/>
      <c r="C116" s="106"/>
      <c r="D116" s="106"/>
      <c r="E116" s="106"/>
      <c r="F116" s="106"/>
      <c r="G116" s="106"/>
      <c r="H116" s="106"/>
      <c r="I116" s="106"/>
      <c r="J116" s="106"/>
    </row>
    <row r="117" spans="1:10" s="10" customFormat="1" ht="18.75" customHeight="1" x14ac:dyDescent="0.25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</row>
    <row r="118" spans="1:10" s="10" customFormat="1" ht="18.75" customHeight="1" x14ac:dyDescent="0.25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</row>
    <row r="119" spans="1:10" s="10" customFormat="1" ht="18.75" x14ac:dyDescent="0.25">
      <c r="A119" s="107" t="s">
        <v>53</v>
      </c>
      <c r="B119" s="107"/>
      <c r="C119" s="107"/>
      <c r="D119" s="107"/>
      <c r="E119" s="107"/>
      <c r="F119" s="107"/>
      <c r="G119" s="107"/>
      <c r="H119" s="107"/>
      <c r="I119" s="107"/>
      <c r="J119" s="107"/>
    </row>
    <row r="120" spans="1:10" s="10" customFormat="1" ht="18.75" x14ac:dyDescent="0.25">
      <c r="A120" s="107"/>
      <c r="B120" s="107"/>
      <c r="C120" s="107"/>
      <c r="D120" s="107"/>
      <c r="E120" s="107"/>
      <c r="F120" s="107"/>
      <c r="G120" s="107"/>
      <c r="H120" s="107"/>
      <c r="I120" s="107"/>
      <c r="J120" s="107"/>
    </row>
    <row r="121" spans="1:10" x14ac:dyDescent="0.25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</row>
    <row r="122" spans="1:10" ht="16.5" x14ac:dyDescent="0.25">
      <c r="A122" s="90" t="s">
        <v>52</v>
      </c>
      <c r="B122" s="90" t="s">
        <v>51</v>
      </c>
      <c r="C122" s="90"/>
      <c r="D122" s="90" t="s">
        <v>50</v>
      </c>
      <c r="E122" s="120" t="s">
        <v>49</v>
      </c>
      <c r="F122" s="120"/>
      <c r="G122" s="120"/>
      <c r="H122" s="90" t="s">
        <v>48</v>
      </c>
      <c r="I122" s="90" t="s">
        <v>3</v>
      </c>
      <c r="J122" s="90" t="s">
        <v>47</v>
      </c>
    </row>
    <row r="123" spans="1:10" ht="32.25" customHeight="1" x14ac:dyDescent="0.25">
      <c r="A123" s="90"/>
      <c r="B123" s="90"/>
      <c r="C123" s="90"/>
      <c r="D123" s="90"/>
      <c r="E123" s="26" t="s">
        <v>46</v>
      </c>
      <c r="F123" s="26" t="s">
        <v>45</v>
      </c>
      <c r="G123" s="26" t="s">
        <v>44</v>
      </c>
      <c r="H123" s="90"/>
      <c r="I123" s="90"/>
      <c r="J123" s="90"/>
    </row>
    <row r="124" spans="1:10" ht="18.75" x14ac:dyDescent="0.25">
      <c r="A124" s="104" t="s">
        <v>119</v>
      </c>
      <c r="B124" s="104"/>
      <c r="C124" s="104"/>
      <c r="D124" s="25"/>
      <c r="E124" s="16"/>
      <c r="F124" s="16"/>
      <c r="G124" s="16"/>
      <c r="H124" s="16"/>
      <c r="I124" s="25"/>
      <c r="J124" s="25"/>
    </row>
    <row r="125" spans="1:10" ht="20.25" x14ac:dyDescent="0.25">
      <c r="A125" s="100" t="s">
        <v>42</v>
      </c>
      <c r="B125" s="84" t="s">
        <v>118</v>
      </c>
      <c r="C125" s="84"/>
      <c r="D125" s="18">
        <v>90</v>
      </c>
      <c r="E125" s="17">
        <v>9.5</v>
      </c>
      <c r="F125" s="17">
        <v>15.28</v>
      </c>
      <c r="G125" s="17">
        <v>1.92</v>
      </c>
      <c r="H125" s="17">
        <v>175.84</v>
      </c>
      <c r="I125" s="17">
        <v>0.4</v>
      </c>
      <c r="J125" s="61">
        <v>229</v>
      </c>
    </row>
    <row r="126" spans="1:10" ht="20.25" x14ac:dyDescent="0.25">
      <c r="A126" s="100"/>
      <c r="B126" s="84" t="s">
        <v>58</v>
      </c>
      <c r="C126" s="84"/>
      <c r="D126" s="18">
        <v>15</v>
      </c>
      <c r="E126" s="17">
        <v>0.54</v>
      </c>
      <c r="F126" s="17">
        <v>0.02</v>
      </c>
      <c r="G126" s="17">
        <v>1.47</v>
      </c>
      <c r="H126" s="17">
        <v>8.18</v>
      </c>
      <c r="I126" s="17">
        <v>2.2999999999999998</v>
      </c>
      <c r="J126" s="61">
        <v>255</v>
      </c>
    </row>
    <row r="127" spans="1:10" ht="20.25" x14ac:dyDescent="0.25">
      <c r="A127" s="100"/>
      <c r="B127" s="84" t="s">
        <v>32</v>
      </c>
      <c r="C127" s="84"/>
      <c r="D127" s="19">
        <v>30</v>
      </c>
      <c r="E127" s="17">
        <v>2.31</v>
      </c>
      <c r="F127" s="17">
        <v>0.3</v>
      </c>
      <c r="G127" s="17">
        <v>12.9</v>
      </c>
      <c r="H127" s="17">
        <v>71</v>
      </c>
      <c r="I127" s="17">
        <v>0</v>
      </c>
      <c r="J127" s="16"/>
    </row>
    <row r="128" spans="1:10" ht="20.25" x14ac:dyDescent="0.25">
      <c r="A128" s="100"/>
      <c r="B128" s="84" t="s">
        <v>40</v>
      </c>
      <c r="C128" s="84"/>
      <c r="D128" s="18">
        <v>8</v>
      </c>
      <c r="E128" s="23">
        <v>0.05</v>
      </c>
      <c r="F128" s="22">
        <v>5.8</v>
      </c>
      <c r="G128" s="22">
        <v>0.1</v>
      </c>
      <c r="H128" s="22">
        <v>52.8</v>
      </c>
      <c r="I128" s="22">
        <v>0</v>
      </c>
      <c r="J128" s="16">
        <v>6</v>
      </c>
    </row>
    <row r="129" spans="1:10" ht="20.25" x14ac:dyDescent="0.25">
      <c r="A129" s="100"/>
      <c r="B129" s="86" t="s">
        <v>59</v>
      </c>
      <c r="C129" s="101"/>
      <c r="D129" s="18">
        <v>180</v>
      </c>
      <c r="E129" s="17">
        <v>0.12</v>
      </c>
      <c r="F129" s="17">
        <v>0.02</v>
      </c>
      <c r="G129" s="17">
        <v>10.199999999999999</v>
      </c>
      <c r="H129" s="17">
        <v>41</v>
      </c>
      <c r="I129" s="17">
        <v>2.83</v>
      </c>
      <c r="J129" s="16">
        <v>412</v>
      </c>
    </row>
    <row r="130" spans="1:10" ht="18.75" x14ac:dyDescent="0.25">
      <c r="A130" s="88" t="s">
        <v>24</v>
      </c>
      <c r="B130" s="88"/>
      <c r="C130" s="88"/>
      <c r="D130" s="14">
        <f t="shared" ref="D130:I130" si="11">SUM(D125:D129)</f>
        <v>323</v>
      </c>
      <c r="E130" s="13">
        <f t="shared" si="11"/>
        <v>12.52</v>
      </c>
      <c r="F130" s="13">
        <f t="shared" si="11"/>
        <v>21.419999999999998</v>
      </c>
      <c r="G130" s="13">
        <f t="shared" si="11"/>
        <v>26.59</v>
      </c>
      <c r="H130" s="13">
        <f t="shared" si="11"/>
        <v>348.82</v>
      </c>
      <c r="I130" s="13">
        <f t="shared" si="11"/>
        <v>5.5299999999999994</v>
      </c>
      <c r="J130" s="62"/>
    </row>
    <row r="131" spans="1:10" ht="18.75" x14ac:dyDescent="0.25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</row>
    <row r="132" spans="1:10" ht="37.5" x14ac:dyDescent="0.25">
      <c r="A132" s="22" t="s">
        <v>38</v>
      </c>
      <c r="B132" s="101" t="s">
        <v>37</v>
      </c>
      <c r="C132" s="84"/>
      <c r="D132" s="19">
        <v>100</v>
      </c>
      <c r="E132" s="17">
        <v>0.36</v>
      </c>
      <c r="F132" s="17">
        <v>0.36</v>
      </c>
      <c r="G132" s="17">
        <v>8.82</v>
      </c>
      <c r="H132" s="17">
        <v>39.6</v>
      </c>
      <c r="I132" s="17">
        <v>9</v>
      </c>
      <c r="J132" s="16">
        <v>386</v>
      </c>
    </row>
    <row r="133" spans="1:10" ht="18.75" x14ac:dyDescent="0.25">
      <c r="A133" s="88" t="s">
        <v>24</v>
      </c>
      <c r="B133" s="88"/>
      <c r="C133" s="88"/>
      <c r="D133" s="14">
        <f t="shared" ref="D133:I133" si="12">SUM(D132)</f>
        <v>100</v>
      </c>
      <c r="E133" s="13">
        <f t="shared" si="12"/>
        <v>0.36</v>
      </c>
      <c r="F133" s="13">
        <f t="shared" si="12"/>
        <v>0.36</v>
      </c>
      <c r="G133" s="13">
        <f t="shared" si="12"/>
        <v>8.82</v>
      </c>
      <c r="H133" s="13">
        <f t="shared" si="12"/>
        <v>39.6</v>
      </c>
      <c r="I133" s="13">
        <f t="shared" si="12"/>
        <v>9</v>
      </c>
      <c r="J133" s="12"/>
    </row>
    <row r="134" spans="1:10" x14ac:dyDescent="0.25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</row>
    <row r="135" spans="1:10" ht="20.25" x14ac:dyDescent="0.25">
      <c r="A135" s="100" t="s">
        <v>19</v>
      </c>
      <c r="B135" s="84" t="s">
        <v>78</v>
      </c>
      <c r="C135" s="84"/>
      <c r="D135" s="18">
        <v>80</v>
      </c>
      <c r="E135" s="17">
        <v>1.58</v>
      </c>
      <c r="F135" s="17">
        <v>2.96</v>
      </c>
      <c r="G135" s="17">
        <v>7.59</v>
      </c>
      <c r="H135" s="17">
        <v>63.2</v>
      </c>
      <c r="I135" s="17">
        <v>13.09</v>
      </c>
      <c r="J135" s="61">
        <v>143</v>
      </c>
    </row>
    <row r="136" spans="1:10" ht="20.25" x14ac:dyDescent="0.25">
      <c r="A136" s="100"/>
      <c r="B136" s="84" t="s">
        <v>117</v>
      </c>
      <c r="C136" s="84"/>
      <c r="D136" s="18">
        <v>180</v>
      </c>
      <c r="E136" s="17">
        <v>2</v>
      </c>
      <c r="F136" s="17">
        <v>3.6</v>
      </c>
      <c r="G136" s="17">
        <v>7.38</v>
      </c>
      <c r="H136" s="17">
        <v>75.06</v>
      </c>
      <c r="I136" s="17">
        <v>5.4</v>
      </c>
      <c r="J136" s="51">
        <v>80</v>
      </c>
    </row>
    <row r="137" spans="1:10" ht="20.25" x14ac:dyDescent="0.25">
      <c r="A137" s="100"/>
      <c r="B137" s="84" t="s">
        <v>75</v>
      </c>
      <c r="C137" s="84"/>
      <c r="D137" s="17">
        <v>100</v>
      </c>
      <c r="E137" s="17">
        <v>2.0499999999999998</v>
      </c>
      <c r="F137" s="17">
        <v>7.1</v>
      </c>
      <c r="G137" s="17">
        <v>13.62</v>
      </c>
      <c r="H137" s="17">
        <v>113.6</v>
      </c>
      <c r="I137" s="17">
        <v>12.08</v>
      </c>
      <c r="J137" s="16">
        <v>339</v>
      </c>
    </row>
    <row r="138" spans="1:10" ht="20.25" x14ac:dyDescent="0.25">
      <c r="A138" s="100"/>
      <c r="B138" s="84" t="s">
        <v>116</v>
      </c>
      <c r="C138" s="84"/>
      <c r="D138" s="18">
        <v>80</v>
      </c>
      <c r="E138" s="17">
        <v>9.51</v>
      </c>
      <c r="F138" s="17">
        <v>8.09</v>
      </c>
      <c r="G138" s="17">
        <v>11.95</v>
      </c>
      <c r="H138" s="17">
        <v>156.08000000000001</v>
      </c>
      <c r="I138" s="17">
        <v>3.02</v>
      </c>
      <c r="J138" s="50">
        <v>272</v>
      </c>
    </row>
    <row r="139" spans="1:10" ht="20.25" x14ac:dyDescent="0.25">
      <c r="A139" s="100"/>
      <c r="B139" s="84" t="s">
        <v>115</v>
      </c>
      <c r="C139" s="84"/>
      <c r="D139" s="18">
        <v>20</v>
      </c>
      <c r="E139" s="17">
        <v>0.28000000000000003</v>
      </c>
      <c r="F139" s="17">
        <v>0.99</v>
      </c>
      <c r="G139" s="17">
        <v>1.67</v>
      </c>
      <c r="H139" s="17">
        <v>14.82</v>
      </c>
      <c r="I139" s="17">
        <v>7.0000000000000001E-3</v>
      </c>
      <c r="J139" s="50">
        <v>372</v>
      </c>
    </row>
    <row r="140" spans="1:10" ht="20.25" x14ac:dyDescent="0.25">
      <c r="A140" s="100"/>
      <c r="B140" s="84" t="s">
        <v>32</v>
      </c>
      <c r="C140" s="84"/>
      <c r="D140" s="19">
        <v>30</v>
      </c>
      <c r="E140" s="17">
        <v>2.31</v>
      </c>
      <c r="F140" s="17">
        <v>0.3</v>
      </c>
      <c r="G140" s="17">
        <v>12.9</v>
      </c>
      <c r="H140" s="17">
        <v>71</v>
      </c>
      <c r="I140" s="17">
        <v>0</v>
      </c>
      <c r="J140" s="16"/>
    </row>
    <row r="141" spans="1:10" ht="20.25" x14ac:dyDescent="0.25">
      <c r="A141" s="100"/>
      <c r="B141" s="84" t="s">
        <v>31</v>
      </c>
      <c r="C141" s="84"/>
      <c r="D141" s="18">
        <v>30</v>
      </c>
      <c r="E141" s="17">
        <v>1.66</v>
      </c>
      <c r="F141" s="17">
        <v>0.36</v>
      </c>
      <c r="G141" s="17">
        <v>10.02</v>
      </c>
      <c r="H141" s="17">
        <v>52</v>
      </c>
      <c r="I141" s="17">
        <v>0</v>
      </c>
      <c r="J141" s="16"/>
    </row>
    <row r="142" spans="1:10" ht="20.25" x14ac:dyDescent="0.25">
      <c r="A142" s="100"/>
      <c r="B142" s="84" t="s">
        <v>29</v>
      </c>
      <c r="C142" s="84"/>
      <c r="D142" s="18">
        <v>180</v>
      </c>
      <c r="E142" s="17">
        <v>0.25</v>
      </c>
      <c r="F142" s="17">
        <v>0.01</v>
      </c>
      <c r="G142" s="17">
        <v>24.99</v>
      </c>
      <c r="H142" s="17">
        <v>81</v>
      </c>
      <c r="I142" s="17">
        <v>0.36</v>
      </c>
      <c r="J142" s="16">
        <v>394</v>
      </c>
    </row>
    <row r="143" spans="1:10" ht="18.75" x14ac:dyDescent="0.25">
      <c r="A143" s="88" t="s">
        <v>24</v>
      </c>
      <c r="B143" s="88"/>
      <c r="C143" s="88"/>
      <c r="D143" s="14">
        <f t="shared" ref="D143:I143" si="13">SUM(D135:D142)</f>
        <v>700</v>
      </c>
      <c r="E143" s="13">
        <f t="shared" si="13"/>
        <v>19.64</v>
      </c>
      <c r="F143" s="13">
        <f t="shared" si="13"/>
        <v>23.41</v>
      </c>
      <c r="G143" s="13">
        <f t="shared" si="13"/>
        <v>90.11999999999999</v>
      </c>
      <c r="H143" s="13">
        <f t="shared" si="13"/>
        <v>626.76</v>
      </c>
      <c r="I143" s="13">
        <f t="shared" si="13"/>
        <v>33.957000000000001</v>
      </c>
      <c r="J143" s="49"/>
    </row>
    <row r="144" spans="1:10" x14ac:dyDescent="0.25">
      <c r="A144" s="121"/>
      <c r="B144" s="121"/>
      <c r="C144" s="121"/>
      <c r="D144" s="121"/>
      <c r="E144" s="121"/>
      <c r="F144" s="121"/>
      <c r="G144" s="121"/>
      <c r="H144" s="121"/>
      <c r="I144" s="121"/>
      <c r="J144" s="122"/>
    </row>
    <row r="145" spans="1:10" ht="20.25" x14ac:dyDescent="0.25">
      <c r="A145" s="90" t="s">
        <v>18</v>
      </c>
      <c r="B145" s="84" t="s">
        <v>28</v>
      </c>
      <c r="C145" s="86"/>
      <c r="D145" s="18">
        <v>150</v>
      </c>
      <c r="E145" s="17">
        <v>3.75</v>
      </c>
      <c r="F145" s="17">
        <v>4.5</v>
      </c>
      <c r="G145" s="17">
        <v>6</v>
      </c>
      <c r="H145" s="17">
        <v>84.4</v>
      </c>
      <c r="I145" s="17">
        <v>1.06</v>
      </c>
      <c r="J145" s="55" t="s">
        <v>114</v>
      </c>
    </row>
    <row r="146" spans="1:10" ht="20.25" x14ac:dyDescent="0.25">
      <c r="A146" s="90"/>
      <c r="B146" s="115" t="s">
        <v>62</v>
      </c>
      <c r="C146" s="116"/>
      <c r="D146" s="18">
        <v>20</v>
      </c>
      <c r="E146" s="17">
        <v>1.2</v>
      </c>
      <c r="F146" s="17">
        <v>3.2</v>
      </c>
      <c r="G146" s="17">
        <v>14.8</v>
      </c>
      <c r="H146" s="17">
        <v>84.6</v>
      </c>
      <c r="I146" s="17">
        <v>0</v>
      </c>
      <c r="J146" s="61" t="s">
        <v>74</v>
      </c>
    </row>
    <row r="147" spans="1:10" ht="18.75" x14ac:dyDescent="0.25">
      <c r="A147" s="155" t="s">
        <v>24</v>
      </c>
      <c r="B147" s="167"/>
      <c r="C147" s="167"/>
      <c r="D147" s="14">
        <f t="shared" ref="D147:I147" si="14">SUM(D145:D146)</f>
        <v>170</v>
      </c>
      <c r="E147" s="13">
        <f t="shared" si="14"/>
        <v>4.95</v>
      </c>
      <c r="F147" s="13">
        <f t="shared" si="14"/>
        <v>7.7</v>
      </c>
      <c r="G147" s="13">
        <f t="shared" si="14"/>
        <v>20.8</v>
      </c>
      <c r="H147" s="13">
        <f t="shared" si="14"/>
        <v>169</v>
      </c>
      <c r="I147" s="13">
        <f t="shared" si="14"/>
        <v>1.06</v>
      </c>
      <c r="J147" s="49"/>
    </row>
    <row r="148" spans="1:10" s="10" customFormat="1" ht="18.75" x14ac:dyDescent="0.25">
      <c r="A148" s="122"/>
      <c r="B148" s="122"/>
      <c r="C148" s="122"/>
      <c r="D148" s="121"/>
      <c r="E148" s="121"/>
      <c r="F148" s="121"/>
      <c r="G148" s="121"/>
      <c r="H148" s="121"/>
      <c r="I148" s="121"/>
      <c r="J148" s="122"/>
    </row>
    <row r="149" spans="1:10" ht="20.25" x14ac:dyDescent="0.25">
      <c r="A149" s="100" t="s">
        <v>17</v>
      </c>
      <c r="B149" s="84" t="s">
        <v>91</v>
      </c>
      <c r="C149" s="84"/>
      <c r="D149" s="18">
        <v>180</v>
      </c>
      <c r="E149" s="17">
        <v>5.33</v>
      </c>
      <c r="F149" s="17">
        <v>5.3</v>
      </c>
      <c r="G149" s="17">
        <v>16.13</v>
      </c>
      <c r="H149" s="17">
        <v>133.91999999999999</v>
      </c>
      <c r="I149" s="17">
        <v>0.81</v>
      </c>
      <c r="J149" s="16">
        <v>101</v>
      </c>
    </row>
    <row r="150" spans="1:10" ht="20.25" x14ac:dyDescent="0.25">
      <c r="A150" s="100"/>
      <c r="B150" s="84" t="s">
        <v>31</v>
      </c>
      <c r="C150" s="84"/>
      <c r="D150" s="18">
        <v>20</v>
      </c>
      <c r="E150" s="17">
        <v>1.1000000000000001</v>
      </c>
      <c r="F150" s="17">
        <v>0.2</v>
      </c>
      <c r="G150" s="17">
        <v>6.68</v>
      </c>
      <c r="H150" s="17">
        <v>34.659999999999997</v>
      </c>
      <c r="I150" s="17">
        <v>0</v>
      </c>
      <c r="J150" s="16"/>
    </row>
    <row r="151" spans="1:10" ht="20.25" x14ac:dyDescent="0.25">
      <c r="A151" s="100"/>
      <c r="B151" s="84" t="s">
        <v>67</v>
      </c>
      <c r="C151" s="84"/>
      <c r="D151" s="18">
        <v>180</v>
      </c>
      <c r="E151" s="17">
        <v>2.67</v>
      </c>
      <c r="F151" s="17">
        <v>2.9</v>
      </c>
      <c r="G151" s="17">
        <v>15.5</v>
      </c>
      <c r="H151" s="17">
        <v>106.83</v>
      </c>
      <c r="I151" s="17">
        <v>1.44</v>
      </c>
      <c r="J151" s="61">
        <v>416</v>
      </c>
    </row>
    <row r="152" spans="1:10" ht="18.75" x14ac:dyDescent="0.25">
      <c r="A152" s="88" t="s">
        <v>24</v>
      </c>
      <c r="B152" s="88"/>
      <c r="C152" s="88"/>
      <c r="D152" s="14">
        <f t="shared" ref="D152:I152" si="15">SUM(D149:D151)</f>
        <v>380</v>
      </c>
      <c r="E152" s="13">
        <f t="shared" si="15"/>
        <v>9.1</v>
      </c>
      <c r="F152" s="13">
        <f t="shared" si="15"/>
        <v>8.4</v>
      </c>
      <c r="G152" s="13">
        <f t="shared" si="15"/>
        <v>38.31</v>
      </c>
      <c r="H152" s="13">
        <f t="shared" si="15"/>
        <v>275.40999999999997</v>
      </c>
      <c r="I152" s="13">
        <f t="shared" si="15"/>
        <v>2.25</v>
      </c>
      <c r="J152" s="49"/>
    </row>
    <row r="153" spans="1:10" ht="18.75" x14ac:dyDescent="0.25">
      <c r="A153" s="88" t="s">
        <v>23</v>
      </c>
      <c r="B153" s="88"/>
      <c r="C153" s="88"/>
      <c r="D153" s="14">
        <f t="shared" ref="D153:I153" si="16">SUM(D130,D133,D143,D147,D152)</f>
        <v>1673</v>
      </c>
      <c r="E153" s="13">
        <f t="shared" si="16"/>
        <v>46.57</v>
      </c>
      <c r="F153" s="13">
        <f t="shared" si="16"/>
        <v>61.29</v>
      </c>
      <c r="G153" s="13">
        <f t="shared" si="16"/>
        <v>184.64</v>
      </c>
      <c r="H153" s="13">
        <f t="shared" si="16"/>
        <v>1459.5900000000001</v>
      </c>
      <c r="I153" s="13">
        <f t="shared" si="16"/>
        <v>51.797000000000004</v>
      </c>
      <c r="J153" s="60"/>
    </row>
    <row r="154" spans="1:10" x14ac:dyDescent="0.25">
      <c r="A154" s="92" t="s">
        <v>22</v>
      </c>
      <c r="B154" s="92"/>
      <c r="C154" s="92"/>
      <c r="D154" s="92"/>
      <c r="E154" s="92"/>
      <c r="F154" s="92"/>
      <c r="G154" s="92"/>
      <c r="H154" s="92"/>
      <c r="I154" s="92"/>
      <c r="J154" s="92"/>
    </row>
    <row r="155" spans="1:10" x14ac:dyDescent="0.25">
      <c r="A155" s="92"/>
      <c r="B155" s="92"/>
      <c r="C155" s="92"/>
      <c r="D155" s="92"/>
      <c r="E155" s="92"/>
      <c r="F155" s="92"/>
      <c r="G155" s="92"/>
      <c r="H155" s="92"/>
      <c r="I155" s="92"/>
      <c r="J155" s="92"/>
    </row>
    <row r="156" spans="1:10" x14ac:dyDescent="0.25">
      <c r="A156" s="92"/>
      <c r="B156" s="92"/>
      <c r="C156" s="92"/>
      <c r="D156" s="92"/>
      <c r="E156" s="92"/>
      <c r="F156" s="92"/>
      <c r="G156" s="92"/>
      <c r="H156" s="92"/>
      <c r="I156" s="92"/>
      <c r="J156" s="92"/>
    </row>
    <row r="157" spans="1:10" s="10" customFormat="1" ht="18.75" x14ac:dyDescent="0.25">
      <c r="A157" s="92"/>
      <c r="B157" s="92"/>
      <c r="C157" s="92"/>
      <c r="D157" s="92"/>
      <c r="E157" s="92"/>
      <c r="F157" s="92"/>
      <c r="G157" s="92"/>
      <c r="H157" s="92"/>
      <c r="I157" s="92"/>
      <c r="J157" s="92"/>
    </row>
    <row r="158" spans="1:10" ht="18.75" x14ac:dyDescent="0.3">
      <c r="A158" s="93" t="s">
        <v>21</v>
      </c>
      <c r="B158" s="93"/>
      <c r="C158" s="93"/>
      <c r="D158" s="93"/>
      <c r="E158" s="93"/>
      <c r="F158" s="93"/>
      <c r="G158" s="93"/>
      <c r="H158" s="93"/>
      <c r="I158" s="93"/>
      <c r="J158" s="93"/>
    </row>
    <row r="159" spans="1:10" ht="15.75" x14ac:dyDescent="0.25">
      <c r="A159" s="110" t="s">
        <v>20</v>
      </c>
      <c r="B159" s="111"/>
      <c r="C159" s="110" t="s">
        <v>19</v>
      </c>
      <c r="D159" s="111"/>
      <c r="E159" s="112" t="s">
        <v>18</v>
      </c>
      <c r="F159" s="113"/>
      <c r="G159" s="112" t="s">
        <v>17</v>
      </c>
      <c r="H159" s="113"/>
      <c r="I159" s="112" t="s">
        <v>16</v>
      </c>
      <c r="J159" s="113"/>
    </row>
    <row r="160" spans="1:10" ht="15.75" x14ac:dyDescent="0.25">
      <c r="A160" s="11" t="s">
        <v>15</v>
      </c>
      <c r="B160" s="11" t="s">
        <v>1</v>
      </c>
      <c r="C160" s="11" t="s">
        <v>15</v>
      </c>
      <c r="D160" s="11" t="s">
        <v>1</v>
      </c>
      <c r="E160" s="5" t="s">
        <v>15</v>
      </c>
      <c r="F160" s="5" t="s">
        <v>1</v>
      </c>
      <c r="G160" s="5" t="s">
        <v>15</v>
      </c>
      <c r="H160" s="5" t="s">
        <v>1</v>
      </c>
      <c r="I160" s="5" t="s">
        <v>15</v>
      </c>
      <c r="J160" s="5" t="s">
        <v>1</v>
      </c>
    </row>
    <row r="161" spans="1:15" ht="15.75" x14ac:dyDescent="0.25">
      <c r="A161" s="11" t="s">
        <v>14</v>
      </c>
      <c r="B161" s="11">
        <f>SUM(D130,D133)</f>
        <v>423</v>
      </c>
      <c r="C161" s="11" t="s">
        <v>13</v>
      </c>
      <c r="D161" s="11">
        <f>D143</f>
        <v>700</v>
      </c>
      <c r="E161" s="5" t="s">
        <v>12</v>
      </c>
      <c r="F161" s="5">
        <f>D147</f>
        <v>170</v>
      </c>
      <c r="G161" s="5" t="s">
        <v>11</v>
      </c>
      <c r="H161" s="5">
        <f>D152</f>
        <v>380</v>
      </c>
      <c r="I161" s="5" t="s">
        <v>10</v>
      </c>
      <c r="J161" s="5">
        <f>D153</f>
        <v>1673</v>
      </c>
    </row>
    <row r="162" spans="1:15" ht="18.75" customHeight="1" x14ac:dyDescent="0.3">
      <c r="A162" s="89" t="s">
        <v>9</v>
      </c>
      <c r="B162" s="89"/>
      <c r="C162" s="89"/>
      <c r="D162" s="89"/>
      <c r="E162" s="89"/>
      <c r="F162" s="89"/>
      <c r="G162" s="89"/>
      <c r="H162" s="89"/>
      <c r="I162" s="89"/>
      <c r="J162" s="89"/>
    </row>
    <row r="163" spans="1:15" ht="31.5" x14ac:dyDescent="0.25">
      <c r="A163" s="85"/>
      <c r="B163" s="85"/>
      <c r="C163" s="98" t="s">
        <v>8</v>
      </c>
      <c r="D163" s="98"/>
      <c r="E163" s="9" t="s">
        <v>7</v>
      </c>
      <c r="F163" s="9" t="s">
        <v>6</v>
      </c>
      <c r="G163" s="9" t="s">
        <v>5</v>
      </c>
      <c r="H163" s="8" t="s">
        <v>4</v>
      </c>
      <c r="I163" s="7" t="s">
        <v>3</v>
      </c>
      <c r="J163" s="85"/>
    </row>
    <row r="164" spans="1:15" ht="15.75" x14ac:dyDescent="0.25">
      <c r="A164" s="85"/>
      <c r="B164" s="85"/>
      <c r="C164" s="96" t="s">
        <v>72</v>
      </c>
      <c r="D164" s="97"/>
      <c r="E164" s="59">
        <v>42</v>
      </c>
      <c r="F164" s="59">
        <v>47</v>
      </c>
      <c r="G164" s="59">
        <v>203</v>
      </c>
      <c r="H164" s="58">
        <v>1400</v>
      </c>
      <c r="I164" s="5">
        <v>45</v>
      </c>
      <c r="J164" s="85"/>
    </row>
    <row r="165" spans="1:15" ht="15.75" x14ac:dyDescent="0.25">
      <c r="A165" s="85"/>
      <c r="B165" s="85"/>
      <c r="C165" s="96" t="s">
        <v>71</v>
      </c>
      <c r="D165" s="97"/>
      <c r="E165" s="5">
        <f>E153</f>
        <v>46.57</v>
      </c>
      <c r="F165" s="5">
        <f>F153</f>
        <v>61.29</v>
      </c>
      <c r="G165" s="5">
        <f>G153</f>
        <v>184.64</v>
      </c>
      <c r="H165" s="5">
        <f>H153</f>
        <v>1459.5900000000001</v>
      </c>
      <c r="I165" s="5">
        <f>I153</f>
        <v>51.797000000000004</v>
      </c>
      <c r="J165" s="85"/>
    </row>
    <row r="166" spans="1:15" ht="15.75" x14ac:dyDescent="0.25">
      <c r="A166" s="85"/>
      <c r="B166" s="85"/>
      <c r="C166" s="96" t="s">
        <v>0</v>
      </c>
      <c r="D166" s="97"/>
      <c r="E166" s="4">
        <f>SUM(E165*100/E164)</f>
        <v>110.88095238095238</v>
      </c>
      <c r="F166" s="4">
        <f>SUM(F165*100/F164)</f>
        <v>130.40425531914894</v>
      </c>
      <c r="G166" s="4">
        <f>SUM(G165*100/G164)</f>
        <v>90.955665024630548</v>
      </c>
      <c r="H166" s="4">
        <f>SUM(H165*100/H164)</f>
        <v>104.25642857142857</v>
      </c>
      <c r="I166" s="4">
        <f>SUM(I165*100/I164)</f>
        <v>115.10444444444445</v>
      </c>
      <c r="J166" s="85"/>
      <c r="K166" s="3"/>
      <c r="L166" s="3"/>
      <c r="M166" s="3"/>
      <c r="N166" s="3"/>
      <c r="O166" s="3"/>
    </row>
    <row r="167" spans="1:15" ht="15.75" customHeight="1" x14ac:dyDescent="0.25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3"/>
      <c r="L167" s="3"/>
      <c r="M167" s="3"/>
      <c r="N167" s="3"/>
      <c r="O167" s="3"/>
    </row>
    <row r="168" spans="1:15" s="10" customFormat="1" ht="23.25" x14ac:dyDescent="0.25">
      <c r="A168" s="99" t="s">
        <v>57</v>
      </c>
      <c r="B168" s="99"/>
      <c r="C168" s="99"/>
      <c r="D168" s="99"/>
      <c r="E168" s="99"/>
      <c r="F168" s="99"/>
      <c r="G168" s="99"/>
      <c r="H168" s="99"/>
      <c r="I168" s="99"/>
      <c r="J168" s="99"/>
    </row>
    <row r="169" spans="1:15" s="10" customFormat="1" ht="23.25" x14ac:dyDescent="0.25">
      <c r="A169" s="99" t="s">
        <v>56</v>
      </c>
      <c r="B169" s="99"/>
      <c r="C169" s="99"/>
      <c r="D169" s="99"/>
      <c r="E169" s="99"/>
      <c r="F169" s="99"/>
      <c r="G169" s="99"/>
      <c r="H169" s="99"/>
      <c r="I169" s="99"/>
      <c r="J169" s="99"/>
    </row>
    <row r="170" spans="1:15" s="10" customFormat="1" ht="23.25" x14ac:dyDescent="0.25">
      <c r="A170" s="99" t="s">
        <v>55</v>
      </c>
      <c r="B170" s="99"/>
      <c r="C170" s="99"/>
      <c r="D170" s="99"/>
      <c r="E170" s="99"/>
      <c r="F170" s="99"/>
      <c r="G170" s="99"/>
      <c r="H170" s="99"/>
      <c r="I170" s="99"/>
      <c r="J170" s="99"/>
    </row>
    <row r="171" spans="1:15" s="10" customFormat="1" ht="18.75" customHeight="1" x14ac:dyDescent="0.25">
      <c r="A171" s="106" t="s">
        <v>54</v>
      </c>
      <c r="B171" s="106"/>
      <c r="C171" s="106"/>
      <c r="D171" s="106"/>
      <c r="E171" s="106"/>
      <c r="F171" s="106"/>
      <c r="G171" s="106"/>
      <c r="H171" s="106"/>
      <c r="I171" s="106"/>
      <c r="J171" s="106"/>
    </row>
    <row r="172" spans="1:15" s="10" customFormat="1" ht="18.75" customHeight="1" x14ac:dyDescent="0.25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</row>
    <row r="173" spans="1:15" s="10" customFormat="1" ht="18.75" customHeight="1" x14ac:dyDescent="0.25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</row>
    <row r="174" spans="1:15" s="10" customFormat="1" ht="18.75" customHeight="1" x14ac:dyDescent="0.25">
      <c r="A174" s="107" t="s">
        <v>53</v>
      </c>
      <c r="B174" s="107"/>
      <c r="C174" s="107"/>
      <c r="D174" s="107"/>
      <c r="E174" s="107"/>
      <c r="F174" s="107"/>
      <c r="G174" s="107"/>
      <c r="H174" s="107"/>
      <c r="I174" s="107"/>
      <c r="J174" s="107"/>
    </row>
    <row r="175" spans="1:15" ht="15" customHeight="1" x14ac:dyDescent="0.25">
      <c r="A175" s="107"/>
      <c r="B175" s="107"/>
      <c r="C175" s="107"/>
      <c r="D175" s="107"/>
      <c r="E175" s="107"/>
      <c r="F175" s="107"/>
      <c r="G175" s="107"/>
      <c r="H175" s="107"/>
      <c r="I175" s="107"/>
      <c r="J175" s="107"/>
    </row>
    <row r="176" spans="1:15" s="24" customFormat="1" ht="15" customHeight="1" x14ac:dyDescent="0.25">
      <c r="A176" s="108"/>
      <c r="B176" s="108"/>
      <c r="C176" s="108"/>
      <c r="D176" s="108"/>
      <c r="E176" s="108"/>
      <c r="F176" s="108"/>
      <c r="G176" s="108"/>
      <c r="H176" s="108"/>
      <c r="I176" s="108"/>
      <c r="J176" s="108"/>
    </row>
    <row r="177" spans="1:10" s="24" customFormat="1" ht="16.5" customHeight="1" x14ac:dyDescent="0.25">
      <c r="A177" s="132" t="s">
        <v>52</v>
      </c>
      <c r="B177" s="123" t="s">
        <v>51</v>
      </c>
      <c r="C177" s="168"/>
      <c r="D177" s="132" t="s">
        <v>50</v>
      </c>
      <c r="E177" s="137" t="s">
        <v>49</v>
      </c>
      <c r="F177" s="138"/>
      <c r="G177" s="139"/>
      <c r="H177" s="132" t="s">
        <v>48</v>
      </c>
      <c r="I177" s="132" t="s">
        <v>3</v>
      </c>
      <c r="J177" s="132" t="s">
        <v>47</v>
      </c>
    </row>
    <row r="178" spans="1:10" s="24" customFormat="1" ht="32.25" customHeight="1" x14ac:dyDescent="0.25">
      <c r="A178" s="133"/>
      <c r="B178" s="124"/>
      <c r="C178" s="169"/>
      <c r="D178" s="133"/>
      <c r="E178" s="26" t="s">
        <v>46</v>
      </c>
      <c r="F178" s="26" t="s">
        <v>45</v>
      </c>
      <c r="G178" s="26" t="s">
        <v>44</v>
      </c>
      <c r="H178" s="133"/>
      <c r="I178" s="133"/>
      <c r="J178" s="133"/>
    </row>
    <row r="179" spans="1:10" s="24" customFormat="1" ht="18.75" customHeight="1" x14ac:dyDescent="0.25">
      <c r="A179" s="134" t="s">
        <v>113</v>
      </c>
      <c r="B179" s="135"/>
      <c r="C179" s="136"/>
      <c r="D179" s="7"/>
      <c r="E179" s="9"/>
      <c r="F179" s="9"/>
      <c r="G179" s="9"/>
      <c r="H179" s="9"/>
      <c r="I179" s="7"/>
      <c r="J179" s="7"/>
    </row>
    <row r="180" spans="1:10" ht="20.25" x14ac:dyDescent="0.25">
      <c r="A180" s="140" t="s">
        <v>42</v>
      </c>
      <c r="B180" s="86" t="s">
        <v>112</v>
      </c>
      <c r="C180" s="101"/>
      <c r="D180" s="19">
        <v>180</v>
      </c>
      <c r="E180" s="17">
        <v>3.24</v>
      </c>
      <c r="F180" s="17">
        <v>3.33</v>
      </c>
      <c r="G180" s="17">
        <v>15.14</v>
      </c>
      <c r="H180" s="17">
        <v>119.16</v>
      </c>
      <c r="I180" s="17">
        <v>0.81</v>
      </c>
      <c r="J180" s="16">
        <v>101</v>
      </c>
    </row>
    <row r="181" spans="1:10" ht="20.25" x14ac:dyDescent="0.25">
      <c r="A181" s="141"/>
      <c r="B181" s="86" t="s">
        <v>79</v>
      </c>
      <c r="C181" s="101"/>
      <c r="D181" s="19">
        <v>30</v>
      </c>
      <c r="E181" s="17">
        <v>2.4</v>
      </c>
      <c r="F181" s="17">
        <v>3.2</v>
      </c>
      <c r="G181" s="17">
        <v>17.2</v>
      </c>
      <c r="H181" s="17">
        <v>107.1</v>
      </c>
      <c r="I181" s="17">
        <v>0</v>
      </c>
      <c r="J181" s="16"/>
    </row>
    <row r="182" spans="1:10" ht="20.25" x14ac:dyDescent="0.25">
      <c r="A182" s="141"/>
      <c r="B182" s="84" t="s">
        <v>40</v>
      </c>
      <c r="C182" s="84"/>
      <c r="D182" s="18">
        <v>8</v>
      </c>
      <c r="E182" s="23">
        <v>0.05</v>
      </c>
      <c r="F182" s="22">
        <v>5.8</v>
      </c>
      <c r="G182" s="22">
        <v>0.1</v>
      </c>
      <c r="H182" s="22">
        <v>52.8</v>
      </c>
      <c r="I182" s="22">
        <v>0</v>
      </c>
      <c r="J182" s="16"/>
    </row>
    <row r="183" spans="1:10" ht="20.25" x14ac:dyDescent="0.25">
      <c r="A183" s="141"/>
      <c r="B183" s="84" t="s">
        <v>39</v>
      </c>
      <c r="C183" s="84"/>
      <c r="D183" s="18">
        <v>180</v>
      </c>
      <c r="E183" s="15">
        <v>2.56</v>
      </c>
      <c r="F183" s="15">
        <v>2.41</v>
      </c>
      <c r="G183" s="15">
        <v>14.36</v>
      </c>
      <c r="H183" s="15">
        <v>86</v>
      </c>
      <c r="I183" s="15">
        <v>1.17</v>
      </c>
      <c r="J183" s="16">
        <v>414</v>
      </c>
    </row>
    <row r="184" spans="1:10" ht="18.75" x14ac:dyDescent="0.25">
      <c r="A184" s="164" t="s">
        <v>24</v>
      </c>
      <c r="B184" s="165"/>
      <c r="C184" s="166"/>
      <c r="D184" s="14">
        <f t="shared" ref="D184:I184" si="17">SUM(D180:D183)</f>
        <v>398</v>
      </c>
      <c r="E184" s="13">
        <f t="shared" si="17"/>
        <v>8.25</v>
      </c>
      <c r="F184" s="13">
        <f t="shared" si="17"/>
        <v>14.74</v>
      </c>
      <c r="G184" s="13">
        <f t="shared" si="17"/>
        <v>46.800000000000004</v>
      </c>
      <c r="H184" s="13">
        <f t="shared" si="17"/>
        <v>365.06</v>
      </c>
      <c r="I184" s="13">
        <f t="shared" si="17"/>
        <v>1.98</v>
      </c>
      <c r="J184" s="15"/>
    </row>
    <row r="185" spans="1:10" x14ac:dyDescent="0.25">
      <c r="A185" s="117"/>
      <c r="B185" s="117"/>
      <c r="C185" s="117"/>
      <c r="D185" s="117"/>
      <c r="E185" s="117"/>
      <c r="F185" s="117"/>
      <c r="G185" s="117"/>
      <c r="H185" s="117"/>
      <c r="I185" s="117"/>
      <c r="J185" s="117"/>
    </row>
    <row r="186" spans="1:10" ht="37.5" x14ac:dyDescent="0.25">
      <c r="A186" s="22" t="s">
        <v>38</v>
      </c>
      <c r="B186" s="101" t="s">
        <v>37</v>
      </c>
      <c r="C186" s="84"/>
      <c r="D186" s="19">
        <v>100</v>
      </c>
      <c r="E186" s="17">
        <v>0.36</v>
      </c>
      <c r="F186" s="17">
        <v>0.36</v>
      </c>
      <c r="G186" s="17">
        <v>8.82</v>
      </c>
      <c r="H186" s="17">
        <v>39.6</v>
      </c>
      <c r="I186" s="17">
        <v>9</v>
      </c>
      <c r="J186" s="16">
        <v>386</v>
      </c>
    </row>
    <row r="187" spans="1:10" ht="18.75" x14ac:dyDescent="0.25">
      <c r="A187" s="164" t="s">
        <v>24</v>
      </c>
      <c r="B187" s="165"/>
      <c r="C187" s="166"/>
      <c r="D187" s="14">
        <f t="shared" ref="D187:I187" si="18">SUM(D186:D186)</f>
        <v>100</v>
      </c>
      <c r="E187" s="13">
        <f t="shared" si="18"/>
        <v>0.36</v>
      </c>
      <c r="F187" s="13">
        <f t="shared" si="18"/>
        <v>0.36</v>
      </c>
      <c r="G187" s="13">
        <f t="shared" si="18"/>
        <v>8.82</v>
      </c>
      <c r="H187" s="13">
        <f t="shared" si="18"/>
        <v>39.6</v>
      </c>
      <c r="I187" s="13">
        <f t="shared" si="18"/>
        <v>9</v>
      </c>
      <c r="J187" s="12"/>
    </row>
    <row r="188" spans="1:10" x14ac:dyDescent="0.25">
      <c r="A188" s="117"/>
      <c r="B188" s="117"/>
      <c r="C188" s="117"/>
      <c r="D188" s="117"/>
      <c r="E188" s="117"/>
      <c r="F188" s="117"/>
      <c r="G188" s="117"/>
      <c r="H188" s="117"/>
      <c r="I188" s="117"/>
      <c r="J188" s="117"/>
    </row>
    <row r="189" spans="1:10" ht="35.25" customHeight="1" x14ac:dyDescent="0.25">
      <c r="A189" s="140" t="s">
        <v>19</v>
      </c>
      <c r="B189" s="102" t="s">
        <v>111</v>
      </c>
      <c r="C189" s="103"/>
      <c r="D189" s="18">
        <v>40</v>
      </c>
      <c r="E189" s="17">
        <v>1.9</v>
      </c>
      <c r="F189" s="17">
        <v>1.4</v>
      </c>
      <c r="G189" s="17">
        <v>11.2</v>
      </c>
      <c r="H189" s="17">
        <v>41.7</v>
      </c>
      <c r="I189" s="17">
        <v>10.5</v>
      </c>
      <c r="J189" s="16" t="s">
        <v>110</v>
      </c>
    </row>
    <row r="190" spans="1:10" ht="20.25" x14ac:dyDescent="0.25">
      <c r="A190" s="141"/>
      <c r="B190" s="86" t="s">
        <v>109</v>
      </c>
      <c r="C190" s="101"/>
      <c r="D190" s="18">
        <v>180</v>
      </c>
      <c r="E190" s="17">
        <v>3.9</v>
      </c>
      <c r="F190" s="17">
        <v>3.79</v>
      </c>
      <c r="G190" s="17">
        <v>11.75</v>
      </c>
      <c r="H190" s="17">
        <v>97.02</v>
      </c>
      <c r="I190" s="17">
        <v>4.18</v>
      </c>
      <c r="J190" s="16">
        <v>87</v>
      </c>
    </row>
    <row r="191" spans="1:10" ht="20.25" x14ac:dyDescent="0.25">
      <c r="A191" s="141"/>
      <c r="B191" s="86" t="s">
        <v>108</v>
      </c>
      <c r="C191" s="101"/>
      <c r="D191" s="18">
        <v>15</v>
      </c>
      <c r="E191" s="17">
        <v>1.78</v>
      </c>
      <c r="F191" s="17">
        <v>0.18</v>
      </c>
      <c r="G191" s="17">
        <v>10.23</v>
      </c>
      <c r="H191" s="17">
        <v>52.74</v>
      </c>
      <c r="I191" s="17">
        <v>0</v>
      </c>
      <c r="J191" s="16">
        <v>123</v>
      </c>
    </row>
    <row r="192" spans="1:10" ht="20.25" x14ac:dyDescent="0.25">
      <c r="A192" s="141"/>
      <c r="B192" s="86" t="s">
        <v>107</v>
      </c>
      <c r="C192" s="101"/>
      <c r="D192" s="18">
        <v>100</v>
      </c>
      <c r="E192" s="17">
        <v>9.94</v>
      </c>
      <c r="F192" s="17">
        <v>5.78</v>
      </c>
      <c r="G192" s="17">
        <v>3.55</v>
      </c>
      <c r="H192" s="17">
        <v>121.51</v>
      </c>
      <c r="I192" s="17">
        <v>0.52</v>
      </c>
      <c r="J192" s="16"/>
    </row>
    <row r="193" spans="1:10" ht="20.25" x14ac:dyDescent="0.25">
      <c r="A193" s="141"/>
      <c r="B193" s="86" t="s">
        <v>106</v>
      </c>
      <c r="C193" s="101"/>
      <c r="D193" s="18">
        <v>100</v>
      </c>
      <c r="E193" s="23">
        <v>3.2</v>
      </c>
      <c r="F193" s="17">
        <v>0.77</v>
      </c>
      <c r="G193" s="17">
        <v>21.51</v>
      </c>
      <c r="H193" s="23">
        <v>107.4</v>
      </c>
      <c r="I193" s="23">
        <v>0</v>
      </c>
      <c r="J193" s="16">
        <v>330</v>
      </c>
    </row>
    <row r="194" spans="1:10" ht="20.25" x14ac:dyDescent="0.25">
      <c r="A194" s="141"/>
      <c r="B194" s="84" t="s">
        <v>31</v>
      </c>
      <c r="C194" s="84"/>
      <c r="D194" s="18">
        <v>30</v>
      </c>
      <c r="E194" s="17">
        <v>1.66</v>
      </c>
      <c r="F194" s="17">
        <v>0.36</v>
      </c>
      <c r="G194" s="17">
        <v>10.02</v>
      </c>
      <c r="H194" s="17">
        <v>52</v>
      </c>
      <c r="I194" s="17">
        <v>0</v>
      </c>
      <c r="J194" s="16"/>
    </row>
    <row r="195" spans="1:10" ht="20.25" x14ac:dyDescent="0.25">
      <c r="A195" s="142"/>
      <c r="B195" s="86" t="s">
        <v>64</v>
      </c>
      <c r="C195" s="101"/>
      <c r="D195" s="18">
        <v>180</v>
      </c>
      <c r="E195" s="17">
        <v>0.16</v>
      </c>
      <c r="F195" s="17">
        <v>0.16</v>
      </c>
      <c r="G195" s="17">
        <v>21.49</v>
      </c>
      <c r="H195" s="17">
        <v>10.26</v>
      </c>
      <c r="I195" s="17">
        <v>1.54</v>
      </c>
      <c r="J195" s="16">
        <v>390</v>
      </c>
    </row>
    <row r="196" spans="1:10" ht="18.75" x14ac:dyDescent="0.25">
      <c r="A196" s="164" t="s">
        <v>24</v>
      </c>
      <c r="B196" s="165"/>
      <c r="C196" s="166"/>
      <c r="D196" s="14">
        <f t="shared" ref="D196:I196" si="19">SUM(D189:D195)</f>
        <v>645</v>
      </c>
      <c r="E196" s="13">
        <f t="shared" si="19"/>
        <v>22.54</v>
      </c>
      <c r="F196" s="13">
        <f t="shared" si="19"/>
        <v>12.439999999999998</v>
      </c>
      <c r="G196" s="13">
        <f t="shared" si="19"/>
        <v>89.749999999999986</v>
      </c>
      <c r="H196" s="13">
        <f t="shared" si="19"/>
        <v>482.63</v>
      </c>
      <c r="I196" s="13">
        <f t="shared" si="19"/>
        <v>16.739999999999998</v>
      </c>
      <c r="J196" s="20"/>
    </row>
    <row r="197" spans="1:10" x14ac:dyDescent="0.25">
      <c r="A197" s="117"/>
      <c r="B197" s="117"/>
      <c r="C197" s="117"/>
      <c r="D197" s="117"/>
      <c r="E197" s="117"/>
      <c r="F197" s="117"/>
      <c r="G197" s="117"/>
      <c r="H197" s="117"/>
      <c r="I197" s="117"/>
      <c r="J197" s="117"/>
    </row>
    <row r="198" spans="1:10" ht="20.25" x14ac:dyDescent="0.25">
      <c r="A198" s="123" t="s">
        <v>18</v>
      </c>
      <c r="B198" s="86" t="s">
        <v>105</v>
      </c>
      <c r="C198" s="101"/>
      <c r="D198" s="18">
        <v>150</v>
      </c>
      <c r="E198" s="17">
        <v>4.2</v>
      </c>
      <c r="F198" s="17">
        <v>3.75</v>
      </c>
      <c r="G198" s="17">
        <v>7.05</v>
      </c>
      <c r="H198" s="17">
        <v>79.05</v>
      </c>
      <c r="I198" s="17">
        <v>1.35</v>
      </c>
      <c r="J198" s="16">
        <v>419</v>
      </c>
    </row>
    <row r="199" spans="1:10" ht="20.25" x14ac:dyDescent="0.25">
      <c r="A199" s="124"/>
      <c r="B199" s="115" t="s">
        <v>62</v>
      </c>
      <c r="C199" s="116"/>
      <c r="D199" s="18">
        <v>20</v>
      </c>
      <c r="E199" s="17">
        <v>1.2</v>
      </c>
      <c r="F199" s="17">
        <v>3.2</v>
      </c>
      <c r="G199" s="17">
        <v>14.8</v>
      </c>
      <c r="H199" s="17">
        <v>84.6</v>
      </c>
      <c r="I199" s="17">
        <v>0</v>
      </c>
      <c r="J199" s="16" t="s">
        <v>61</v>
      </c>
    </row>
    <row r="200" spans="1:10" ht="18.75" x14ac:dyDescent="0.25">
      <c r="A200" s="164" t="s">
        <v>24</v>
      </c>
      <c r="B200" s="165"/>
      <c r="C200" s="166"/>
      <c r="D200" s="57">
        <f t="shared" ref="D200:I200" si="20">SUM(D198:D199)</f>
        <v>170</v>
      </c>
      <c r="E200" s="39">
        <f t="shared" si="20"/>
        <v>5.4</v>
      </c>
      <c r="F200" s="39">
        <f t="shared" si="20"/>
        <v>6.95</v>
      </c>
      <c r="G200" s="39">
        <f t="shared" si="20"/>
        <v>21.85</v>
      </c>
      <c r="H200" s="39">
        <f t="shared" si="20"/>
        <v>163.64999999999998</v>
      </c>
      <c r="I200" s="39">
        <f t="shared" si="20"/>
        <v>1.35</v>
      </c>
      <c r="J200" s="56"/>
    </row>
    <row r="201" spans="1:10" s="10" customFormat="1" ht="18.75" x14ac:dyDescent="0.25">
      <c r="A201" s="143"/>
      <c r="B201" s="143"/>
      <c r="C201" s="143"/>
      <c r="D201" s="143"/>
      <c r="E201" s="143"/>
      <c r="F201" s="143"/>
      <c r="G201" s="143"/>
      <c r="H201" s="143"/>
      <c r="I201" s="143"/>
      <c r="J201" s="143"/>
    </row>
    <row r="202" spans="1:10" ht="20.25" x14ac:dyDescent="0.25">
      <c r="A202" s="140" t="s">
        <v>17</v>
      </c>
      <c r="B202" s="86" t="s">
        <v>104</v>
      </c>
      <c r="C202" s="101"/>
      <c r="D202" s="19">
        <v>140</v>
      </c>
      <c r="E202" s="17">
        <v>4.4800000000000004</v>
      </c>
      <c r="F202" s="17">
        <v>10.9</v>
      </c>
      <c r="G202" s="17">
        <v>9.08</v>
      </c>
      <c r="H202" s="17">
        <v>187.76</v>
      </c>
      <c r="I202" s="17">
        <v>3.05</v>
      </c>
      <c r="J202" s="51">
        <v>290</v>
      </c>
    </row>
    <row r="203" spans="1:10" ht="20.25" x14ac:dyDescent="0.25">
      <c r="A203" s="141"/>
      <c r="B203" s="84" t="s">
        <v>31</v>
      </c>
      <c r="C203" s="84"/>
      <c r="D203" s="18">
        <v>20</v>
      </c>
      <c r="E203" s="17">
        <v>1.1000000000000001</v>
      </c>
      <c r="F203" s="17">
        <v>0.2</v>
      </c>
      <c r="G203" s="17">
        <v>6.68</v>
      </c>
      <c r="H203" s="17">
        <v>34.659999999999997</v>
      </c>
      <c r="I203" s="17">
        <v>0</v>
      </c>
      <c r="J203" s="16"/>
    </row>
    <row r="204" spans="1:10" ht="20.25" x14ac:dyDescent="0.25">
      <c r="A204" s="142"/>
      <c r="B204" s="86" t="s">
        <v>59</v>
      </c>
      <c r="C204" s="101"/>
      <c r="D204" s="18">
        <v>180</v>
      </c>
      <c r="E204" s="17">
        <v>0.12</v>
      </c>
      <c r="F204" s="17">
        <v>0.02</v>
      </c>
      <c r="G204" s="17">
        <v>10.199999999999999</v>
      </c>
      <c r="H204" s="17">
        <v>41</v>
      </c>
      <c r="I204" s="17">
        <v>2.83</v>
      </c>
      <c r="J204" s="16">
        <v>412</v>
      </c>
    </row>
    <row r="205" spans="1:10" ht="18.75" x14ac:dyDescent="0.25">
      <c r="A205" s="164" t="s">
        <v>24</v>
      </c>
      <c r="B205" s="165"/>
      <c r="C205" s="166"/>
      <c r="D205" s="14">
        <f t="shared" ref="D205:I205" si="21">SUM(D202:D204)</f>
        <v>340</v>
      </c>
      <c r="E205" s="13">
        <f t="shared" si="21"/>
        <v>5.7</v>
      </c>
      <c r="F205" s="13">
        <f t="shared" si="21"/>
        <v>11.12</v>
      </c>
      <c r="G205" s="13">
        <f t="shared" si="21"/>
        <v>25.96</v>
      </c>
      <c r="H205" s="13">
        <f t="shared" si="21"/>
        <v>263.41999999999996</v>
      </c>
      <c r="I205" s="13">
        <f t="shared" si="21"/>
        <v>5.88</v>
      </c>
      <c r="J205" s="55"/>
    </row>
    <row r="206" spans="1:10" ht="15" customHeight="1" x14ac:dyDescent="0.25">
      <c r="A206" s="164" t="s">
        <v>23</v>
      </c>
      <c r="B206" s="165"/>
      <c r="C206" s="166"/>
      <c r="D206" s="14">
        <f t="shared" ref="D206:I206" si="22">SUM(D184,D187,D196,D200,D205)</f>
        <v>1653</v>
      </c>
      <c r="E206" s="13">
        <f t="shared" si="22"/>
        <v>42.25</v>
      </c>
      <c r="F206" s="13">
        <f t="shared" si="22"/>
        <v>45.61</v>
      </c>
      <c r="G206" s="13">
        <f t="shared" si="22"/>
        <v>193.18</v>
      </c>
      <c r="H206" s="13">
        <f t="shared" si="22"/>
        <v>1314.3600000000001</v>
      </c>
      <c r="I206" s="13">
        <f t="shared" si="22"/>
        <v>34.950000000000003</v>
      </c>
      <c r="J206" s="54"/>
    </row>
    <row r="207" spans="1:10" ht="15" customHeight="1" x14ac:dyDescent="0.25">
      <c r="A207" s="114" t="s">
        <v>22</v>
      </c>
      <c r="B207" s="114"/>
      <c r="C207" s="114"/>
      <c r="D207" s="114"/>
      <c r="E207" s="114"/>
      <c r="F207" s="114"/>
      <c r="G207" s="114"/>
      <c r="H207" s="114"/>
      <c r="I207" s="114"/>
      <c r="J207" s="114"/>
    </row>
    <row r="208" spans="1:10" ht="15" customHeight="1" x14ac:dyDescent="0.25">
      <c r="A208" s="114"/>
      <c r="B208" s="114"/>
      <c r="C208" s="114"/>
      <c r="D208" s="114"/>
      <c r="E208" s="114"/>
      <c r="F208" s="114"/>
      <c r="G208" s="114"/>
      <c r="H208" s="114"/>
      <c r="I208" s="114"/>
      <c r="J208" s="114"/>
    </row>
    <row r="209" spans="1:11" ht="15" customHeight="1" x14ac:dyDescent="0.25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</row>
    <row r="210" spans="1:11" ht="15" customHeight="1" x14ac:dyDescent="0.25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</row>
    <row r="211" spans="1:11" s="10" customFormat="1" ht="18.75" x14ac:dyDescent="0.25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</row>
    <row r="212" spans="1:11" ht="15" customHeight="1" x14ac:dyDescent="0.3">
      <c r="A212" s="93" t="s">
        <v>21</v>
      </c>
      <c r="B212" s="93"/>
      <c r="C212" s="93"/>
      <c r="D212" s="93"/>
      <c r="E212" s="93"/>
      <c r="F212" s="93"/>
      <c r="G212" s="93"/>
      <c r="H212" s="93"/>
      <c r="I212" s="93"/>
      <c r="J212" s="93"/>
    </row>
    <row r="213" spans="1:11" ht="15.75" x14ac:dyDescent="0.25">
      <c r="A213" s="110" t="s">
        <v>20</v>
      </c>
      <c r="B213" s="111"/>
      <c r="C213" s="110" t="s">
        <v>19</v>
      </c>
      <c r="D213" s="111"/>
      <c r="E213" s="112" t="s">
        <v>18</v>
      </c>
      <c r="F213" s="113"/>
      <c r="G213" s="112" t="s">
        <v>17</v>
      </c>
      <c r="H213" s="113"/>
      <c r="I213" s="112" t="s">
        <v>16</v>
      </c>
      <c r="J213" s="113"/>
    </row>
    <row r="214" spans="1:11" ht="15.75" x14ac:dyDescent="0.25">
      <c r="A214" s="11" t="s">
        <v>15</v>
      </c>
      <c r="B214" s="11" t="s">
        <v>1</v>
      </c>
      <c r="C214" s="11" t="s">
        <v>15</v>
      </c>
      <c r="D214" s="11" t="s">
        <v>1</v>
      </c>
      <c r="E214" s="5" t="s">
        <v>15</v>
      </c>
      <c r="F214" s="5" t="s">
        <v>1</v>
      </c>
      <c r="G214" s="5" t="s">
        <v>15</v>
      </c>
      <c r="H214" s="5" t="s">
        <v>1</v>
      </c>
      <c r="I214" s="5" t="s">
        <v>15</v>
      </c>
      <c r="J214" s="5" t="s">
        <v>1</v>
      </c>
      <c r="K214" s="3"/>
    </row>
    <row r="215" spans="1:11" ht="15.75" x14ac:dyDescent="0.25">
      <c r="A215" s="11" t="s">
        <v>14</v>
      </c>
      <c r="B215" s="11">
        <f>SUM(D184,D187)</f>
        <v>498</v>
      </c>
      <c r="C215" s="11" t="s">
        <v>13</v>
      </c>
      <c r="D215" s="11">
        <f>D196</f>
        <v>645</v>
      </c>
      <c r="E215" s="5" t="s">
        <v>12</v>
      </c>
      <c r="F215" s="5">
        <f>D200</f>
        <v>170</v>
      </c>
      <c r="G215" s="5" t="s">
        <v>11</v>
      </c>
      <c r="H215" s="5">
        <f>D205</f>
        <v>340</v>
      </c>
      <c r="I215" s="5" t="s">
        <v>10</v>
      </c>
      <c r="J215" s="5">
        <f>D206</f>
        <v>1653</v>
      </c>
      <c r="K215" s="3"/>
    </row>
    <row r="216" spans="1:11" s="10" customFormat="1" ht="18.75" x14ac:dyDescent="0.25">
      <c r="A216" s="89" t="s">
        <v>9</v>
      </c>
      <c r="B216" s="89"/>
      <c r="C216" s="89"/>
      <c r="D216" s="89"/>
      <c r="E216" s="89"/>
      <c r="F216" s="89"/>
      <c r="G216" s="89"/>
      <c r="H216" s="89"/>
      <c r="I216" s="89"/>
      <c r="J216" s="89"/>
    </row>
    <row r="217" spans="1:11" ht="15" customHeight="1" x14ac:dyDescent="0.25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</row>
    <row r="218" spans="1:11" ht="15" customHeight="1" x14ac:dyDescent="0.25">
      <c r="A218" s="85"/>
      <c r="B218" s="85"/>
      <c r="C218" s="127" t="s">
        <v>8</v>
      </c>
      <c r="D218" s="128"/>
      <c r="E218" s="9" t="s">
        <v>7</v>
      </c>
      <c r="F218" s="9" t="s">
        <v>6</v>
      </c>
      <c r="G218" s="9" t="s">
        <v>5</v>
      </c>
      <c r="H218" s="8" t="s">
        <v>4</v>
      </c>
      <c r="I218" s="7" t="s">
        <v>3</v>
      </c>
      <c r="J218" s="85"/>
    </row>
    <row r="219" spans="1:11" ht="15.75" x14ac:dyDescent="0.25">
      <c r="A219" s="85"/>
      <c r="B219" s="85"/>
      <c r="C219" s="125" t="s">
        <v>72</v>
      </c>
      <c r="D219" s="126"/>
      <c r="E219" s="5">
        <v>42</v>
      </c>
      <c r="F219" s="5">
        <v>47</v>
      </c>
      <c r="G219" s="5">
        <v>203</v>
      </c>
      <c r="H219" s="6">
        <v>1400</v>
      </c>
      <c r="I219" s="5">
        <v>50</v>
      </c>
      <c r="J219" s="85"/>
    </row>
    <row r="220" spans="1:11" ht="15.75" x14ac:dyDescent="0.25">
      <c r="A220" s="85"/>
      <c r="B220" s="85"/>
      <c r="C220" s="96" t="s">
        <v>71</v>
      </c>
      <c r="D220" s="97"/>
      <c r="E220" s="5">
        <f>E206</f>
        <v>42.25</v>
      </c>
      <c r="F220" s="5">
        <f>F206</f>
        <v>45.61</v>
      </c>
      <c r="G220" s="5">
        <f>G206</f>
        <v>193.18</v>
      </c>
      <c r="H220" s="5">
        <f>H206</f>
        <v>1314.3600000000001</v>
      </c>
      <c r="I220" s="5">
        <f>I206</f>
        <v>34.950000000000003</v>
      </c>
      <c r="J220" s="85"/>
    </row>
    <row r="221" spans="1:11" ht="15.75" x14ac:dyDescent="0.25">
      <c r="A221" s="85"/>
      <c r="B221" s="85"/>
      <c r="C221" s="96" t="s">
        <v>0</v>
      </c>
      <c r="D221" s="97"/>
      <c r="E221" s="4">
        <f>SUM(E220*100/E219)</f>
        <v>100.5952380952381</v>
      </c>
      <c r="F221" s="4">
        <f>SUM(F220*100/F219)</f>
        <v>97.042553191489361</v>
      </c>
      <c r="G221" s="4">
        <f>SUM(G220*100/G219)</f>
        <v>95.162561576354676</v>
      </c>
      <c r="H221" s="4">
        <f>SUM(H220*100/H219)</f>
        <v>93.882857142857148</v>
      </c>
      <c r="I221" s="4">
        <f>SUM(I220*100/I219)</f>
        <v>69.900000000000006</v>
      </c>
      <c r="J221" s="85"/>
    </row>
    <row r="222" spans="1:11" x14ac:dyDescent="0.25">
      <c r="A222" s="85"/>
      <c r="B222" s="85"/>
      <c r="C222" s="85"/>
      <c r="D222" s="85"/>
      <c r="E222" s="85"/>
      <c r="F222" s="85"/>
      <c r="G222" s="85"/>
      <c r="H222" s="85"/>
      <c r="I222" s="85"/>
      <c r="J222" s="85"/>
    </row>
    <row r="223" spans="1:11" s="10" customFormat="1" ht="23.25" x14ac:dyDescent="0.25">
      <c r="A223" s="99" t="s">
        <v>57</v>
      </c>
      <c r="B223" s="99"/>
      <c r="C223" s="99"/>
      <c r="D223" s="99"/>
      <c r="E223" s="99"/>
      <c r="F223" s="99"/>
      <c r="G223" s="99"/>
      <c r="H223" s="99"/>
      <c r="I223" s="99"/>
      <c r="J223" s="99"/>
    </row>
    <row r="224" spans="1:11" s="10" customFormat="1" ht="23.25" x14ac:dyDescent="0.25">
      <c r="A224" s="99" t="s">
        <v>56</v>
      </c>
      <c r="B224" s="99"/>
      <c r="C224" s="99"/>
      <c r="D224" s="99"/>
      <c r="E224" s="99"/>
      <c r="F224" s="99"/>
      <c r="G224" s="99"/>
      <c r="H224" s="99"/>
      <c r="I224" s="99"/>
      <c r="J224" s="99"/>
    </row>
    <row r="225" spans="1:10" ht="23.25" x14ac:dyDescent="0.25">
      <c r="A225" s="99" t="s">
        <v>55</v>
      </c>
      <c r="B225" s="99"/>
      <c r="C225" s="99"/>
      <c r="D225" s="99"/>
      <c r="E225" s="99"/>
      <c r="F225" s="99"/>
      <c r="G225" s="99"/>
      <c r="H225" s="99"/>
      <c r="I225" s="99"/>
      <c r="J225" s="99"/>
    </row>
    <row r="226" spans="1:10" ht="15" customHeight="1" x14ac:dyDescent="0.25">
      <c r="A226" s="106" t="s">
        <v>54</v>
      </c>
      <c r="B226" s="106"/>
      <c r="C226" s="106"/>
      <c r="D226" s="106"/>
      <c r="E226" s="106"/>
      <c r="F226" s="106"/>
      <c r="G226" s="106"/>
      <c r="H226" s="106"/>
      <c r="I226" s="106"/>
      <c r="J226" s="106"/>
    </row>
    <row r="227" spans="1:10" ht="15" customHeight="1" x14ac:dyDescent="0.25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</row>
    <row r="228" spans="1:10" ht="15" customHeight="1" x14ac:dyDescent="0.25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</row>
    <row r="229" spans="1:10" ht="18" customHeight="1" x14ac:dyDescent="0.25">
      <c r="A229" s="107" t="s">
        <v>53</v>
      </c>
      <c r="B229" s="107"/>
      <c r="C229" s="107"/>
      <c r="D229" s="107"/>
      <c r="E229" s="107"/>
      <c r="F229" s="107"/>
      <c r="G229" s="107"/>
      <c r="H229" s="107"/>
      <c r="I229" s="107"/>
      <c r="J229" s="107"/>
    </row>
    <row r="230" spans="1:10" ht="21" customHeight="1" x14ac:dyDescent="0.25">
      <c r="A230" s="107"/>
      <c r="B230" s="107"/>
      <c r="C230" s="107"/>
      <c r="D230" s="107"/>
      <c r="E230" s="107"/>
      <c r="F230" s="107"/>
      <c r="G230" s="107"/>
      <c r="H230" s="107"/>
      <c r="I230" s="107"/>
      <c r="J230" s="107"/>
    </row>
    <row r="231" spans="1:10" ht="19.5" customHeight="1" x14ac:dyDescent="0.25">
      <c r="A231" s="108"/>
      <c r="B231" s="108"/>
      <c r="C231" s="108"/>
      <c r="D231" s="108"/>
      <c r="E231" s="108"/>
      <c r="F231" s="108"/>
      <c r="G231" s="108"/>
      <c r="H231" s="108"/>
      <c r="I231" s="108"/>
      <c r="J231" s="108"/>
    </row>
    <row r="232" spans="1:10" s="24" customFormat="1" ht="16.5" x14ac:dyDescent="0.25">
      <c r="A232" s="90" t="s">
        <v>52</v>
      </c>
      <c r="B232" s="90" t="s">
        <v>51</v>
      </c>
      <c r="C232" s="90"/>
      <c r="D232" s="90" t="s">
        <v>50</v>
      </c>
      <c r="E232" s="120" t="s">
        <v>49</v>
      </c>
      <c r="F232" s="120"/>
      <c r="G232" s="120"/>
      <c r="H232" s="90" t="s">
        <v>48</v>
      </c>
      <c r="I232" s="90" t="s">
        <v>3</v>
      </c>
      <c r="J232" s="90" t="s">
        <v>47</v>
      </c>
    </row>
    <row r="233" spans="1:10" s="24" customFormat="1" ht="33" customHeight="1" x14ac:dyDescent="0.25">
      <c r="A233" s="90"/>
      <c r="B233" s="90"/>
      <c r="C233" s="90"/>
      <c r="D233" s="90"/>
      <c r="E233" s="26" t="s">
        <v>46</v>
      </c>
      <c r="F233" s="26" t="s">
        <v>45</v>
      </c>
      <c r="G233" s="26" t="s">
        <v>44</v>
      </c>
      <c r="H233" s="90"/>
      <c r="I233" s="90"/>
      <c r="J233" s="90"/>
    </row>
    <row r="234" spans="1:10" s="24" customFormat="1" ht="18.75" x14ac:dyDescent="0.25">
      <c r="A234" s="104" t="s">
        <v>103</v>
      </c>
      <c r="B234" s="104"/>
      <c r="C234" s="104"/>
      <c r="D234" s="7"/>
      <c r="E234" s="9"/>
      <c r="F234" s="9"/>
      <c r="G234" s="9"/>
      <c r="H234" s="9"/>
      <c r="I234" s="7"/>
      <c r="J234" s="7"/>
    </row>
    <row r="235" spans="1:10" ht="20.25" x14ac:dyDescent="0.25">
      <c r="A235" s="100" t="s">
        <v>42</v>
      </c>
      <c r="B235" s="84" t="s">
        <v>102</v>
      </c>
      <c r="C235" s="84"/>
      <c r="D235" s="19">
        <v>180</v>
      </c>
      <c r="E235" s="17">
        <v>3.17</v>
      </c>
      <c r="F235" s="17">
        <v>2.69</v>
      </c>
      <c r="G235" s="17">
        <v>16.899999999999999</v>
      </c>
      <c r="H235" s="17">
        <v>130.68</v>
      </c>
      <c r="I235" s="17">
        <v>0.81</v>
      </c>
      <c r="J235" s="53">
        <v>101</v>
      </c>
    </row>
    <row r="236" spans="1:10" ht="20.25" x14ac:dyDescent="0.25">
      <c r="A236" s="100"/>
      <c r="B236" s="84" t="s">
        <v>32</v>
      </c>
      <c r="C236" s="84"/>
      <c r="D236" s="19">
        <v>30</v>
      </c>
      <c r="E236" s="17">
        <v>2.31</v>
      </c>
      <c r="F236" s="17">
        <v>0.9</v>
      </c>
      <c r="G236" s="17">
        <v>12.9</v>
      </c>
      <c r="H236" s="17">
        <v>78.599999999999994</v>
      </c>
      <c r="I236" s="17">
        <v>0</v>
      </c>
      <c r="J236" s="51"/>
    </row>
    <row r="237" spans="1:10" ht="20.25" x14ac:dyDescent="0.25">
      <c r="A237" s="100"/>
      <c r="B237" s="84" t="s">
        <v>40</v>
      </c>
      <c r="C237" s="84"/>
      <c r="D237" s="18">
        <v>8</v>
      </c>
      <c r="E237" s="23">
        <v>0.05</v>
      </c>
      <c r="F237" s="22">
        <v>5.8</v>
      </c>
      <c r="G237" s="22">
        <v>0.1</v>
      </c>
      <c r="H237" s="22">
        <v>52.8</v>
      </c>
      <c r="I237" s="22">
        <v>0</v>
      </c>
      <c r="J237" s="16">
        <v>6</v>
      </c>
    </row>
    <row r="238" spans="1:10" ht="20.25" x14ac:dyDescent="0.25">
      <c r="A238" s="100"/>
      <c r="B238" s="84" t="s">
        <v>68</v>
      </c>
      <c r="C238" s="84"/>
      <c r="D238" s="19">
        <v>8</v>
      </c>
      <c r="E238" s="17">
        <v>1.9</v>
      </c>
      <c r="F238" s="17">
        <v>2.1</v>
      </c>
      <c r="G238" s="17">
        <v>0</v>
      </c>
      <c r="H238" s="17">
        <v>28.6</v>
      </c>
      <c r="I238" s="17">
        <v>0.06</v>
      </c>
      <c r="J238" s="16">
        <v>7</v>
      </c>
    </row>
    <row r="239" spans="1:10" ht="20.25" x14ac:dyDescent="0.25">
      <c r="A239" s="100"/>
      <c r="B239" s="86" t="s">
        <v>59</v>
      </c>
      <c r="C239" s="101"/>
      <c r="D239" s="18">
        <v>180</v>
      </c>
      <c r="E239" s="17">
        <v>0.12</v>
      </c>
      <c r="F239" s="17">
        <v>0.02</v>
      </c>
      <c r="G239" s="17">
        <v>10.199999999999999</v>
      </c>
      <c r="H239" s="17">
        <v>41</v>
      </c>
      <c r="I239" s="17">
        <v>2.83</v>
      </c>
      <c r="J239" s="16">
        <v>412</v>
      </c>
    </row>
    <row r="240" spans="1:10" ht="18.75" x14ac:dyDescent="0.25">
      <c r="A240" s="88" t="s">
        <v>24</v>
      </c>
      <c r="B240" s="88"/>
      <c r="C240" s="88"/>
      <c r="D240" s="14">
        <f t="shared" ref="D240:I240" si="23">SUM(D235:D239)</f>
        <v>406</v>
      </c>
      <c r="E240" s="13">
        <f t="shared" si="23"/>
        <v>7.55</v>
      </c>
      <c r="F240" s="13">
        <f t="shared" si="23"/>
        <v>11.51</v>
      </c>
      <c r="G240" s="13">
        <f t="shared" si="23"/>
        <v>40.099999999999994</v>
      </c>
      <c r="H240" s="13">
        <f t="shared" si="23"/>
        <v>331.68</v>
      </c>
      <c r="I240" s="13">
        <f t="shared" si="23"/>
        <v>3.7</v>
      </c>
      <c r="J240" s="52"/>
    </row>
    <row r="241" spans="1:10" x14ac:dyDescent="0.25">
      <c r="A241" s="119"/>
      <c r="B241" s="119"/>
      <c r="C241" s="119"/>
      <c r="D241" s="119"/>
      <c r="E241" s="119"/>
      <c r="F241" s="119"/>
      <c r="G241" s="119"/>
      <c r="H241" s="119"/>
      <c r="I241" s="119"/>
      <c r="J241" s="144"/>
    </row>
    <row r="242" spans="1:10" ht="37.5" x14ac:dyDescent="0.25">
      <c r="A242" s="22" t="s">
        <v>38</v>
      </c>
      <c r="B242" s="101" t="s">
        <v>37</v>
      </c>
      <c r="C242" s="84"/>
      <c r="D242" s="18">
        <v>110</v>
      </c>
      <c r="E242" s="17">
        <v>0.4</v>
      </c>
      <c r="F242" s="17">
        <v>0.4</v>
      </c>
      <c r="G242" s="17">
        <v>9.8000000000000007</v>
      </c>
      <c r="H242" s="17">
        <v>44</v>
      </c>
      <c r="I242" s="17">
        <v>10</v>
      </c>
      <c r="J242" s="16">
        <v>386</v>
      </c>
    </row>
    <row r="243" spans="1:10" ht="18.75" x14ac:dyDescent="0.25">
      <c r="A243" s="88" t="s">
        <v>24</v>
      </c>
      <c r="B243" s="88"/>
      <c r="C243" s="88"/>
      <c r="D243" s="14">
        <f t="shared" ref="D243:I243" si="24">SUM(D242:D242)</f>
        <v>110</v>
      </c>
      <c r="E243" s="13">
        <f t="shared" si="24"/>
        <v>0.4</v>
      </c>
      <c r="F243" s="13">
        <f t="shared" si="24"/>
        <v>0.4</v>
      </c>
      <c r="G243" s="13">
        <f t="shared" si="24"/>
        <v>9.8000000000000007</v>
      </c>
      <c r="H243" s="13">
        <f t="shared" si="24"/>
        <v>44</v>
      </c>
      <c r="I243" s="13">
        <f t="shared" si="24"/>
        <v>10</v>
      </c>
      <c r="J243" s="15"/>
    </row>
    <row r="244" spans="1:10" x14ac:dyDescent="0.25">
      <c r="A244" s="119"/>
      <c r="B244" s="119"/>
      <c r="C244" s="119"/>
      <c r="D244" s="119"/>
      <c r="E244" s="119"/>
      <c r="F244" s="119"/>
      <c r="G244" s="119"/>
      <c r="H244" s="119"/>
      <c r="I244" s="119"/>
      <c r="J244" s="119"/>
    </row>
    <row r="245" spans="1:10" ht="20.25" x14ac:dyDescent="0.25">
      <c r="A245" s="100" t="s">
        <v>19</v>
      </c>
      <c r="B245" s="84" t="s">
        <v>101</v>
      </c>
      <c r="C245" s="84"/>
      <c r="D245" s="18">
        <v>180</v>
      </c>
      <c r="E245" s="17">
        <v>1.4</v>
      </c>
      <c r="F245" s="17">
        <v>1.96</v>
      </c>
      <c r="G245" s="17">
        <v>10.49</v>
      </c>
      <c r="H245" s="17">
        <v>65.34</v>
      </c>
      <c r="I245" s="17">
        <v>5.94</v>
      </c>
      <c r="J245" s="51">
        <v>86</v>
      </c>
    </row>
    <row r="246" spans="1:10" ht="20.25" x14ac:dyDescent="0.25">
      <c r="A246" s="100"/>
      <c r="B246" s="84" t="s">
        <v>100</v>
      </c>
      <c r="C246" s="84"/>
      <c r="D246" s="18">
        <v>80</v>
      </c>
      <c r="E246" s="17">
        <v>5.42</v>
      </c>
      <c r="F246" s="17">
        <v>6.33</v>
      </c>
      <c r="G246" s="17">
        <v>1.58</v>
      </c>
      <c r="H246" s="17">
        <v>76</v>
      </c>
      <c r="I246" s="17">
        <v>1.5</v>
      </c>
      <c r="J246" s="51">
        <v>320</v>
      </c>
    </row>
    <row r="247" spans="1:10" ht="20.25" x14ac:dyDescent="0.25">
      <c r="A247" s="100"/>
      <c r="B247" s="84" t="s">
        <v>30</v>
      </c>
      <c r="C247" s="84"/>
      <c r="D247" s="18">
        <v>100</v>
      </c>
      <c r="E247" s="17">
        <v>1.9</v>
      </c>
      <c r="F247" s="17">
        <v>2.8</v>
      </c>
      <c r="G247" s="17">
        <v>15.3</v>
      </c>
      <c r="H247" s="17">
        <v>94.8</v>
      </c>
      <c r="I247" s="17">
        <v>14</v>
      </c>
      <c r="J247" s="16">
        <v>336</v>
      </c>
    </row>
    <row r="248" spans="1:10" ht="20.25" x14ac:dyDescent="0.25">
      <c r="A248" s="100"/>
      <c r="B248" s="109" t="s">
        <v>99</v>
      </c>
      <c r="C248" s="109"/>
      <c r="D248" s="19">
        <v>80</v>
      </c>
      <c r="E248" s="17">
        <v>1.3</v>
      </c>
      <c r="F248" s="23">
        <v>0.5</v>
      </c>
      <c r="G248" s="23">
        <v>7.9</v>
      </c>
      <c r="H248" s="23">
        <v>40.4</v>
      </c>
      <c r="I248" s="23">
        <v>0.62</v>
      </c>
      <c r="J248" s="50">
        <v>349</v>
      </c>
    </row>
    <row r="249" spans="1:10" ht="20.25" x14ac:dyDescent="0.25">
      <c r="A249" s="100"/>
      <c r="B249" s="84" t="s">
        <v>32</v>
      </c>
      <c r="C249" s="84"/>
      <c r="D249" s="19">
        <v>30</v>
      </c>
      <c r="E249" s="17">
        <v>2.31</v>
      </c>
      <c r="F249" s="17">
        <v>0.3</v>
      </c>
      <c r="G249" s="17">
        <v>12.9</v>
      </c>
      <c r="H249" s="17">
        <v>71</v>
      </c>
      <c r="I249" s="17">
        <v>0</v>
      </c>
      <c r="J249" s="16"/>
    </row>
    <row r="250" spans="1:10" ht="20.25" x14ac:dyDescent="0.25">
      <c r="A250" s="100"/>
      <c r="B250" s="84" t="s">
        <v>31</v>
      </c>
      <c r="C250" s="84"/>
      <c r="D250" s="18">
        <v>30</v>
      </c>
      <c r="E250" s="17">
        <v>1.66</v>
      </c>
      <c r="F250" s="17">
        <v>0.36</v>
      </c>
      <c r="G250" s="17">
        <v>10.02</v>
      </c>
      <c r="H250" s="17">
        <v>52</v>
      </c>
      <c r="I250" s="17">
        <v>0</v>
      </c>
      <c r="J250" s="16"/>
    </row>
    <row r="251" spans="1:10" ht="20.25" x14ac:dyDescent="0.25">
      <c r="A251" s="100"/>
      <c r="B251" s="84" t="s">
        <v>29</v>
      </c>
      <c r="C251" s="84"/>
      <c r="D251" s="18">
        <v>180</v>
      </c>
      <c r="E251" s="17">
        <v>0.25</v>
      </c>
      <c r="F251" s="17">
        <v>0.01</v>
      </c>
      <c r="G251" s="17">
        <v>24.99</v>
      </c>
      <c r="H251" s="17">
        <v>81</v>
      </c>
      <c r="I251" s="17">
        <v>0.36</v>
      </c>
      <c r="J251" s="16">
        <v>394</v>
      </c>
    </row>
    <row r="252" spans="1:10" ht="18.75" x14ac:dyDescent="0.25">
      <c r="A252" s="88" t="s">
        <v>24</v>
      </c>
      <c r="B252" s="88"/>
      <c r="C252" s="88"/>
      <c r="D252" s="14">
        <f t="shared" ref="D252:I252" si="25">SUM(D245:D251)</f>
        <v>680</v>
      </c>
      <c r="E252" s="13">
        <f t="shared" si="25"/>
        <v>14.240000000000002</v>
      </c>
      <c r="F252" s="13">
        <f t="shared" si="25"/>
        <v>12.26</v>
      </c>
      <c r="G252" s="13">
        <f t="shared" si="25"/>
        <v>83.179999999999993</v>
      </c>
      <c r="H252" s="13">
        <f t="shared" si="25"/>
        <v>480.53999999999996</v>
      </c>
      <c r="I252" s="13">
        <f t="shared" si="25"/>
        <v>22.42</v>
      </c>
      <c r="J252" s="49"/>
    </row>
    <row r="253" spans="1:10" x14ac:dyDescent="0.25">
      <c r="A253" s="119"/>
      <c r="B253" s="119"/>
      <c r="C253" s="119"/>
      <c r="D253" s="119"/>
      <c r="E253" s="119"/>
      <c r="F253" s="119"/>
      <c r="G253" s="119"/>
      <c r="H253" s="119"/>
      <c r="I253" s="119"/>
      <c r="J253" s="144"/>
    </row>
    <row r="254" spans="1:10" s="10" customFormat="1" ht="20.25" x14ac:dyDescent="0.25">
      <c r="A254" s="90" t="s">
        <v>18</v>
      </c>
      <c r="B254" s="84" t="s">
        <v>27</v>
      </c>
      <c r="C254" s="84"/>
      <c r="D254" s="18">
        <v>90</v>
      </c>
      <c r="E254" s="17">
        <v>6.5</v>
      </c>
      <c r="F254" s="17">
        <v>7.3</v>
      </c>
      <c r="G254" s="17">
        <v>49.03</v>
      </c>
      <c r="H254" s="17">
        <v>289.8</v>
      </c>
      <c r="I254" s="17">
        <v>0</v>
      </c>
      <c r="J254" s="16">
        <v>450</v>
      </c>
    </row>
    <row r="255" spans="1:10" ht="20.25" x14ac:dyDescent="0.25">
      <c r="A255" s="90"/>
      <c r="B255" s="84" t="s">
        <v>83</v>
      </c>
      <c r="C255" s="84"/>
      <c r="D255" s="18">
        <v>150</v>
      </c>
      <c r="E255" s="17">
        <v>3.75</v>
      </c>
      <c r="F255" s="17">
        <v>4.5</v>
      </c>
      <c r="G255" s="17">
        <v>6</v>
      </c>
      <c r="H255" s="17">
        <v>76.5</v>
      </c>
      <c r="I255" s="17">
        <v>1.06</v>
      </c>
      <c r="J255" s="17"/>
    </row>
    <row r="256" spans="1:10" ht="18.75" x14ac:dyDescent="0.25">
      <c r="A256" s="145" t="s">
        <v>24</v>
      </c>
      <c r="B256" s="146"/>
      <c r="C256" s="147"/>
      <c r="D256" s="40">
        <f t="shared" ref="D256:I256" si="26">SUM(D254:D255)</f>
        <v>240</v>
      </c>
      <c r="E256" s="39">
        <f t="shared" si="26"/>
        <v>10.25</v>
      </c>
      <c r="F256" s="39">
        <f t="shared" si="26"/>
        <v>11.8</v>
      </c>
      <c r="G256" s="39">
        <f t="shared" si="26"/>
        <v>55.03</v>
      </c>
      <c r="H256" s="39">
        <f t="shared" si="26"/>
        <v>366.3</v>
      </c>
      <c r="I256" s="39">
        <f t="shared" si="26"/>
        <v>1.06</v>
      </c>
      <c r="J256" s="48"/>
    </row>
    <row r="257" spans="1:11" x14ac:dyDescent="0.25">
      <c r="A257" s="144"/>
      <c r="B257" s="144"/>
      <c r="C257" s="144"/>
      <c r="D257" s="144"/>
      <c r="E257" s="144"/>
      <c r="F257" s="144"/>
      <c r="G257" s="144"/>
      <c r="H257" s="144"/>
      <c r="I257" s="144"/>
      <c r="J257" s="144"/>
    </row>
    <row r="258" spans="1:11" s="10" customFormat="1" ht="36" customHeight="1" x14ac:dyDescent="0.25">
      <c r="A258" s="100" t="s">
        <v>17</v>
      </c>
      <c r="B258" s="109" t="s">
        <v>25</v>
      </c>
      <c r="C258" s="109"/>
      <c r="D258" s="18">
        <v>80</v>
      </c>
      <c r="E258" s="17">
        <v>10.49</v>
      </c>
      <c r="F258" s="17">
        <v>9.09</v>
      </c>
      <c r="G258" s="17">
        <v>11.89</v>
      </c>
      <c r="H258" s="17">
        <v>172.42</v>
      </c>
      <c r="I258" s="17">
        <v>0.17</v>
      </c>
      <c r="J258" s="16">
        <v>251</v>
      </c>
    </row>
    <row r="259" spans="1:11" ht="20.25" x14ac:dyDescent="0.25">
      <c r="A259" s="100"/>
      <c r="B259" s="84" t="s">
        <v>26</v>
      </c>
      <c r="C259" s="84"/>
      <c r="D259" s="19">
        <v>150</v>
      </c>
      <c r="E259" s="17">
        <v>0.75</v>
      </c>
      <c r="F259" s="17">
        <v>0</v>
      </c>
      <c r="G259" s="17">
        <v>15.15</v>
      </c>
      <c r="H259" s="17">
        <v>64</v>
      </c>
      <c r="I259" s="17">
        <v>12</v>
      </c>
      <c r="J259" s="16">
        <v>418</v>
      </c>
    </row>
    <row r="260" spans="1:11" ht="15.75" customHeight="1" x14ac:dyDescent="0.25">
      <c r="A260" s="88" t="s">
        <v>24</v>
      </c>
      <c r="B260" s="88"/>
      <c r="C260" s="88"/>
      <c r="D260" s="14">
        <f t="shared" ref="D260:I260" si="27">SUM(D258:D259)</f>
        <v>230</v>
      </c>
      <c r="E260" s="13">
        <f t="shared" si="27"/>
        <v>11.24</v>
      </c>
      <c r="F260" s="13">
        <f t="shared" si="27"/>
        <v>9.09</v>
      </c>
      <c r="G260" s="13">
        <f t="shared" si="27"/>
        <v>27.04</v>
      </c>
      <c r="H260" s="13">
        <f t="shared" si="27"/>
        <v>236.42</v>
      </c>
      <c r="I260" s="13">
        <f t="shared" si="27"/>
        <v>12.17</v>
      </c>
      <c r="J260" s="15"/>
    </row>
    <row r="261" spans="1:11" ht="15.75" customHeight="1" x14ac:dyDescent="0.25">
      <c r="A261" s="88" t="s">
        <v>23</v>
      </c>
      <c r="B261" s="88"/>
      <c r="C261" s="88"/>
      <c r="D261" s="14">
        <f t="shared" ref="D261:I261" si="28">SUM(D240,D243,D252,D256,D260)</f>
        <v>1666</v>
      </c>
      <c r="E261" s="13">
        <f t="shared" si="28"/>
        <v>43.68</v>
      </c>
      <c r="F261" s="13">
        <f t="shared" si="28"/>
        <v>45.06</v>
      </c>
      <c r="G261" s="13">
        <f t="shared" si="28"/>
        <v>215.14999999999998</v>
      </c>
      <c r="H261" s="13">
        <f t="shared" si="28"/>
        <v>1458.94</v>
      </c>
      <c r="I261" s="13">
        <f t="shared" si="28"/>
        <v>49.350000000000009</v>
      </c>
      <c r="J261" s="12"/>
    </row>
    <row r="262" spans="1:11" ht="15" customHeight="1" x14ac:dyDescent="0.25">
      <c r="A262" s="91" t="s">
        <v>22</v>
      </c>
      <c r="B262" s="91"/>
      <c r="C262" s="91"/>
      <c r="D262" s="91"/>
      <c r="E262" s="91"/>
      <c r="F262" s="91"/>
      <c r="G262" s="91"/>
      <c r="H262" s="91"/>
      <c r="I262" s="91"/>
      <c r="J262" s="91"/>
      <c r="K262" s="3"/>
    </row>
    <row r="263" spans="1:11" ht="15" customHeight="1" x14ac:dyDescent="0.25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3"/>
    </row>
    <row r="264" spans="1:11" ht="15" customHeight="1" x14ac:dyDescent="0.25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3"/>
    </row>
    <row r="265" spans="1:11" ht="15" customHeight="1" x14ac:dyDescent="0.25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3"/>
    </row>
    <row r="266" spans="1:11" s="10" customFormat="1" ht="18.75" x14ac:dyDescent="0.25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27"/>
    </row>
    <row r="267" spans="1:11" ht="18.75" x14ac:dyDescent="0.3">
      <c r="A267" s="93" t="s">
        <v>21</v>
      </c>
      <c r="B267" s="93"/>
      <c r="C267" s="93"/>
      <c r="D267" s="93"/>
      <c r="E267" s="93"/>
      <c r="F267" s="93"/>
      <c r="G267" s="93"/>
      <c r="H267" s="93"/>
      <c r="I267" s="93"/>
      <c r="J267" s="93"/>
      <c r="K267" s="35"/>
    </row>
    <row r="268" spans="1:11" ht="15.75" x14ac:dyDescent="0.25">
      <c r="A268" s="110" t="s">
        <v>20</v>
      </c>
      <c r="B268" s="111"/>
      <c r="C268" s="110" t="s">
        <v>19</v>
      </c>
      <c r="D268" s="111"/>
      <c r="E268" s="112" t="s">
        <v>18</v>
      </c>
      <c r="F268" s="113"/>
      <c r="G268" s="112" t="s">
        <v>17</v>
      </c>
      <c r="H268" s="113"/>
      <c r="I268" s="112" t="s">
        <v>16</v>
      </c>
      <c r="J268" s="113"/>
      <c r="K268" s="35"/>
    </row>
    <row r="269" spans="1:11" ht="15.75" x14ac:dyDescent="0.25">
      <c r="A269" s="11" t="s">
        <v>15</v>
      </c>
      <c r="B269" s="11" t="s">
        <v>1</v>
      </c>
      <c r="C269" s="11" t="s">
        <v>15</v>
      </c>
      <c r="D269" s="11" t="s">
        <v>1</v>
      </c>
      <c r="E269" s="5" t="s">
        <v>15</v>
      </c>
      <c r="F269" s="5" t="s">
        <v>1</v>
      </c>
      <c r="G269" s="5" t="s">
        <v>15</v>
      </c>
      <c r="H269" s="5" t="s">
        <v>1</v>
      </c>
      <c r="I269" s="5" t="s">
        <v>15</v>
      </c>
      <c r="J269" s="5" t="s">
        <v>1</v>
      </c>
      <c r="K269" s="3"/>
    </row>
    <row r="270" spans="1:11" ht="15.75" x14ac:dyDescent="0.25">
      <c r="A270" s="11" t="s">
        <v>14</v>
      </c>
      <c r="B270" s="11">
        <f>SUM(D240,D243)</f>
        <v>516</v>
      </c>
      <c r="C270" s="11" t="s">
        <v>13</v>
      </c>
      <c r="D270" s="11">
        <f>SUM(D252)</f>
        <v>680</v>
      </c>
      <c r="E270" s="5" t="s">
        <v>12</v>
      </c>
      <c r="F270" s="5">
        <f>SUM(D256)</f>
        <v>240</v>
      </c>
      <c r="G270" s="5" t="s">
        <v>11</v>
      </c>
      <c r="H270" s="5">
        <f>SUM(D260)</f>
        <v>230</v>
      </c>
      <c r="I270" s="5" t="s">
        <v>10</v>
      </c>
      <c r="J270" s="5">
        <f>SUM(D261)</f>
        <v>1666</v>
      </c>
      <c r="K270" s="3"/>
    </row>
    <row r="271" spans="1:11" ht="15" customHeight="1" x14ac:dyDescent="0.3">
      <c r="A271" s="89" t="s">
        <v>9</v>
      </c>
      <c r="B271" s="89"/>
      <c r="C271" s="89"/>
      <c r="D271" s="89"/>
      <c r="E271" s="89"/>
      <c r="F271" s="89"/>
      <c r="G271" s="89"/>
      <c r="H271" s="89"/>
      <c r="I271" s="89"/>
      <c r="J271" s="89"/>
      <c r="K271" s="3"/>
    </row>
    <row r="272" spans="1:11" ht="31.5" x14ac:dyDescent="0.25">
      <c r="A272" s="85"/>
      <c r="B272" s="85"/>
      <c r="C272" s="98" t="s">
        <v>8</v>
      </c>
      <c r="D272" s="98"/>
      <c r="E272" s="9" t="s">
        <v>7</v>
      </c>
      <c r="F272" s="9" t="s">
        <v>6</v>
      </c>
      <c r="G272" s="9" t="s">
        <v>5</v>
      </c>
      <c r="H272" s="8" t="s">
        <v>4</v>
      </c>
      <c r="I272" s="7" t="s">
        <v>3</v>
      </c>
      <c r="J272" s="131"/>
    </row>
    <row r="273" spans="1:11" ht="15.75" x14ac:dyDescent="0.25">
      <c r="A273" s="85"/>
      <c r="B273" s="85"/>
      <c r="C273" s="96" t="s">
        <v>72</v>
      </c>
      <c r="D273" s="97"/>
      <c r="E273" s="5">
        <v>42</v>
      </c>
      <c r="F273" s="5">
        <v>47</v>
      </c>
      <c r="G273" s="5">
        <v>203</v>
      </c>
      <c r="H273" s="6">
        <v>1400</v>
      </c>
      <c r="I273" s="5">
        <v>45</v>
      </c>
      <c r="J273" s="131"/>
    </row>
    <row r="274" spans="1:11" ht="15.75" x14ac:dyDescent="0.25">
      <c r="A274" s="85"/>
      <c r="B274" s="85"/>
      <c r="C274" s="96" t="s">
        <v>71</v>
      </c>
      <c r="D274" s="97"/>
      <c r="E274" s="5">
        <f>E261</f>
        <v>43.68</v>
      </c>
      <c r="F274" s="5">
        <f>F261</f>
        <v>45.06</v>
      </c>
      <c r="G274" s="5">
        <f>G261</f>
        <v>215.14999999999998</v>
      </c>
      <c r="H274" s="5">
        <f>H261</f>
        <v>1458.94</v>
      </c>
      <c r="I274" s="5">
        <f>I261</f>
        <v>49.350000000000009</v>
      </c>
      <c r="J274" s="131"/>
    </row>
    <row r="275" spans="1:11" ht="15.75" x14ac:dyDescent="0.25">
      <c r="A275" s="85"/>
      <c r="B275" s="85"/>
      <c r="C275" s="96" t="s">
        <v>0</v>
      </c>
      <c r="D275" s="97"/>
      <c r="E275" s="4">
        <f>SUM(E274*100/E273)</f>
        <v>104</v>
      </c>
      <c r="F275" s="4">
        <f>SUM(F274*100/F273)</f>
        <v>95.872340425531917</v>
      </c>
      <c r="G275" s="4">
        <f>SUM(G274*100/G273)</f>
        <v>105.98522167487683</v>
      </c>
      <c r="H275" s="4">
        <f>SUM(H274*100/H273)</f>
        <v>104.21</v>
      </c>
      <c r="I275" s="4">
        <f>SUM(I274*100/I273)</f>
        <v>109.66666666666669</v>
      </c>
      <c r="J275" s="131"/>
    </row>
    <row r="276" spans="1:11" x14ac:dyDescent="0.25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3"/>
    </row>
    <row r="277" spans="1:11" s="10" customFormat="1" ht="23.25" x14ac:dyDescent="0.25">
      <c r="A277" s="99" t="s">
        <v>57</v>
      </c>
      <c r="B277" s="99"/>
      <c r="C277" s="99"/>
      <c r="D277" s="99"/>
      <c r="E277" s="99"/>
      <c r="F277" s="99"/>
      <c r="G277" s="99"/>
      <c r="H277" s="99"/>
      <c r="I277" s="99"/>
      <c r="J277" s="99"/>
      <c r="K277" s="27"/>
    </row>
    <row r="278" spans="1:11" s="10" customFormat="1" ht="23.25" x14ac:dyDescent="0.25">
      <c r="A278" s="99" t="s">
        <v>56</v>
      </c>
      <c r="B278" s="99"/>
      <c r="C278" s="99"/>
      <c r="D278" s="99"/>
      <c r="E278" s="99"/>
      <c r="F278" s="99"/>
      <c r="G278" s="99"/>
      <c r="H278" s="99"/>
      <c r="I278" s="99"/>
      <c r="J278" s="99"/>
      <c r="K278" s="47"/>
    </row>
    <row r="279" spans="1:11" s="10" customFormat="1" ht="23.25" x14ac:dyDescent="0.25">
      <c r="A279" s="99" t="s">
        <v>55</v>
      </c>
      <c r="B279" s="99"/>
      <c r="C279" s="99"/>
      <c r="D279" s="99"/>
      <c r="E279" s="99"/>
      <c r="F279" s="99"/>
      <c r="G279" s="99"/>
      <c r="H279" s="99"/>
      <c r="I279" s="99"/>
      <c r="J279" s="99"/>
      <c r="K279" s="47"/>
    </row>
    <row r="280" spans="1:11" s="10" customFormat="1" ht="18.75" customHeight="1" x14ac:dyDescent="0.25">
      <c r="A280" s="106" t="s">
        <v>98</v>
      </c>
      <c r="B280" s="106"/>
      <c r="C280" s="106"/>
      <c r="D280" s="106"/>
      <c r="E280" s="106"/>
      <c r="F280" s="106"/>
      <c r="G280" s="106"/>
      <c r="H280" s="106"/>
      <c r="I280" s="106"/>
      <c r="J280" s="106"/>
      <c r="K280" s="47"/>
    </row>
    <row r="281" spans="1:11" s="10" customFormat="1" ht="18.75" customHeight="1" x14ac:dyDescent="0.25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47"/>
    </row>
    <row r="282" spans="1:11" s="10" customFormat="1" ht="18.75" customHeight="1" x14ac:dyDescent="0.25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47"/>
    </row>
    <row r="283" spans="1:11" s="10" customFormat="1" ht="18.75" x14ac:dyDescent="0.25">
      <c r="A283" s="107" t="s">
        <v>53</v>
      </c>
      <c r="B283" s="107"/>
      <c r="C283" s="107"/>
      <c r="D283" s="107"/>
      <c r="E283" s="107"/>
      <c r="F283" s="107"/>
      <c r="G283" s="107"/>
      <c r="H283" s="107"/>
      <c r="I283" s="107"/>
      <c r="J283" s="107"/>
      <c r="K283" s="47"/>
    </row>
    <row r="284" spans="1:11" s="10" customFormat="1" ht="18.75" x14ac:dyDescent="0.25">
      <c r="A284" s="107"/>
      <c r="B284" s="107"/>
      <c r="C284" s="107"/>
      <c r="D284" s="107"/>
      <c r="E284" s="107"/>
      <c r="F284" s="107"/>
      <c r="G284" s="107"/>
      <c r="H284" s="107"/>
      <c r="I284" s="107"/>
      <c r="J284" s="107"/>
      <c r="K284" s="47"/>
    </row>
    <row r="285" spans="1:11" s="10" customFormat="1" ht="22.5" customHeight="1" x14ac:dyDescent="0.25">
      <c r="A285" s="108"/>
      <c r="B285" s="108"/>
      <c r="C285" s="108"/>
      <c r="D285" s="108"/>
      <c r="E285" s="108"/>
      <c r="F285" s="108"/>
      <c r="G285" s="108"/>
      <c r="H285" s="108"/>
      <c r="I285" s="108"/>
      <c r="J285" s="108"/>
      <c r="K285" s="47"/>
    </row>
    <row r="286" spans="1:11" s="24" customFormat="1" ht="16.5" x14ac:dyDescent="0.25">
      <c r="A286" s="90" t="s">
        <v>52</v>
      </c>
      <c r="B286" s="90" t="s">
        <v>51</v>
      </c>
      <c r="C286" s="90"/>
      <c r="D286" s="90" t="s">
        <v>50</v>
      </c>
      <c r="E286" s="120" t="s">
        <v>49</v>
      </c>
      <c r="F286" s="120"/>
      <c r="G286" s="120"/>
      <c r="H286" s="90" t="s">
        <v>48</v>
      </c>
      <c r="I286" s="90" t="s">
        <v>3</v>
      </c>
      <c r="J286" s="90" t="s">
        <v>47</v>
      </c>
    </row>
    <row r="287" spans="1:11" s="24" customFormat="1" ht="30.75" customHeight="1" x14ac:dyDescent="0.25">
      <c r="A287" s="90"/>
      <c r="B287" s="90"/>
      <c r="C287" s="90"/>
      <c r="D287" s="90"/>
      <c r="E287" s="26" t="s">
        <v>46</v>
      </c>
      <c r="F287" s="26" t="s">
        <v>45</v>
      </c>
      <c r="G287" s="26" t="s">
        <v>44</v>
      </c>
      <c r="H287" s="90"/>
      <c r="I287" s="90"/>
      <c r="J287" s="90"/>
    </row>
    <row r="288" spans="1:11" s="24" customFormat="1" ht="24" customHeight="1" x14ac:dyDescent="0.25">
      <c r="A288" s="104" t="s">
        <v>97</v>
      </c>
      <c r="B288" s="104"/>
      <c r="C288" s="104"/>
      <c r="D288" s="7"/>
      <c r="E288" s="9"/>
      <c r="F288" s="9"/>
      <c r="G288" s="9"/>
      <c r="H288" s="9"/>
      <c r="I288" s="7"/>
      <c r="J288" s="7"/>
    </row>
    <row r="289" spans="1:10" ht="20.25" x14ac:dyDescent="0.25">
      <c r="A289" s="100" t="s">
        <v>42</v>
      </c>
      <c r="B289" s="84" t="s">
        <v>96</v>
      </c>
      <c r="C289" s="84"/>
      <c r="D289" s="19">
        <v>100</v>
      </c>
      <c r="E289" s="17">
        <v>5.58</v>
      </c>
      <c r="F289" s="17">
        <v>5.14</v>
      </c>
      <c r="G289" s="17">
        <v>15.89</v>
      </c>
      <c r="H289" s="17">
        <v>132</v>
      </c>
      <c r="I289" s="17">
        <v>7.0000000000000007E-2</v>
      </c>
      <c r="J289" s="16">
        <v>220</v>
      </c>
    </row>
    <row r="290" spans="1:10" ht="20.25" x14ac:dyDescent="0.25">
      <c r="A290" s="100"/>
      <c r="B290" s="84" t="s">
        <v>32</v>
      </c>
      <c r="C290" s="84"/>
      <c r="D290" s="19">
        <v>30</v>
      </c>
      <c r="E290" s="17">
        <v>2.31</v>
      </c>
      <c r="F290" s="17">
        <v>0.3</v>
      </c>
      <c r="G290" s="17">
        <v>12.9</v>
      </c>
      <c r="H290" s="17">
        <v>71</v>
      </c>
      <c r="I290" s="17">
        <v>0</v>
      </c>
      <c r="J290" s="16"/>
    </row>
    <row r="291" spans="1:10" ht="20.25" x14ac:dyDescent="0.25">
      <c r="A291" s="100"/>
      <c r="B291" s="84" t="s">
        <v>40</v>
      </c>
      <c r="C291" s="84"/>
      <c r="D291" s="18">
        <v>8</v>
      </c>
      <c r="E291" s="23">
        <v>0.05</v>
      </c>
      <c r="F291" s="22">
        <v>5.8</v>
      </c>
      <c r="G291" s="22">
        <v>0.1</v>
      </c>
      <c r="H291" s="22">
        <v>52.8</v>
      </c>
      <c r="I291" s="22">
        <v>0</v>
      </c>
      <c r="J291" s="16"/>
    </row>
    <row r="292" spans="1:10" ht="20.25" x14ac:dyDescent="0.25">
      <c r="A292" s="100"/>
      <c r="B292" s="84" t="s">
        <v>59</v>
      </c>
      <c r="C292" s="84"/>
      <c r="D292" s="18">
        <v>180</v>
      </c>
      <c r="E292" s="17">
        <v>0.04</v>
      </c>
      <c r="F292" s="17">
        <v>0.01</v>
      </c>
      <c r="G292" s="17">
        <v>8.3800000000000008</v>
      </c>
      <c r="H292" s="17">
        <v>33.6</v>
      </c>
      <c r="I292" s="17">
        <v>0.03</v>
      </c>
      <c r="J292" s="16">
        <v>411</v>
      </c>
    </row>
    <row r="293" spans="1:10" ht="20.25" x14ac:dyDescent="0.25">
      <c r="A293" s="100"/>
      <c r="B293" s="84" t="s">
        <v>95</v>
      </c>
      <c r="C293" s="84"/>
      <c r="D293" s="18">
        <v>40</v>
      </c>
      <c r="E293" s="17">
        <v>0.36</v>
      </c>
      <c r="F293" s="17">
        <v>1.88</v>
      </c>
      <c r="G293" s="17">
        <v>2.37</v>
      </c>
      <c r="H293" s="17">
        <v>28</v>
      </c>
      <c r="I293" s="17">
        <v>2.21</v>
      </c>
      <c r="J293" s="16">
        <v>54</v>
      </c>
    </row>
    <row r="294" spans="1:10" ht="18.75" x14ac:dyDescent="0.25">
      <c r="A294" s="88" t="s">
        <v>24</v>
      </c>
      <c r="B294" s="88"/>
      <c r="C294" s="88"/>
      <c r="D294" s="14">
        <f t="shared" ref="D294:I294" si="29">SUM(D289:D293)</f>
        <v>358</v>
      </c>
      <c r="E294" s="13">
        <f t="shared" si="29"/>
        <v>8.34</v>
      </c>
      <c r="F294" s="13">
        <f t="shared" si="29"/>
        <v>13.129999999999999</v>
      </c>
      <c r="G294" s="13">
        <f t="shared" si="29"/>
        <v>39.64</v>
      </c>
      <c r="H294" s="13">
        <f t="shared" si="29"/>
        <v>317.40000000000003</v>
      </c>
      <c r="I294" s="13">
        <f t="shared" si="29"/>
        <v>2.31</v>
      </c>
      <c r="J294" s="15"/>
    </row>
    <row r="295" spans="1:10" x14ac:dyDescent="0.25">
      <c r="A295" s="119"/>
      <c r="B295" s="119"/>
      <c r="C295" s="119"/>
      <c r="D295" s="119"/>
      <c r="E295" s="119"/>
      <c r="F295" s="119"/>
      <c r="G295" s="119"/>
      <c r="H295" s="119"/>
      <c r="I295" s="119"/>
      <c r="J295" s="119"/>
    </row>
    <row r="296" spans="1:10" ht="37.5" x14ac:dyDescent="0.25">
      <c r="A296" s="22" t="s">
        <v>38</v>
      </c>
      <c r="B296" s="84" t="s">
        <v>26</v>
      </c>
      <c r="C296" s="84"/>
      <c r="D296" s="19">
        <v>150</v>
      </c>
      <c r="E296" s="17">
        <v>0.75</v>
      </c>
      <c r="F296" s="17">
        <v>0</v>
      </c>
      <c r="G296" s="17">
        <v>15.15</v>
      </c>
      <c r="H296" s="17">
        <v>64</v>
      </c>
      <c r="I296" s="17">
        <v>12</v>
      </c>
      <c r="J296" s="16">
        <v>418</v>
      </c>
    </row>
    <row r="297" spans="1:10" ht="18.75" x14ac:dyDescent="0.25">
      <c r="A297" s="149" t="s">
        <v>24</v>
      </c>
      <c r="B297" s="150"/>
      <c r="C297" s="151"/>
      <c r="D297" s="40">
        <f t="shared" ref="D297:I297" si="30">SUM(D296)</f>
        <v>150</v>
      </c>
      <c r="E297" s="46">
        <f t="shared" si="30"/>
        <v>0.75</v>
      </c>
      <c r="F297" s="46">
        <f t="shared" si="30"/>
        <v>0</v>
      </c>
      <c r="G297" s="46">
        <f t="shared" si="30"/>
        <v>15.15</v>
      </c>
      <c r="H297" s="46">
        <f t="shared" si="30"/>
        <v>64</v>
      </c>
      <c r="I297" s="45">
        <f t="shared" si="30"/>
        <v>12</v>
      </c>
      <c r="J297" s="12"/>
    </row>
    <row r="298" spans="1:10" x14ac:dyDescent="0.25">
      <c r="A298" s="119"/>
      <c r="B298" s="119"/>
      <c r="C298" s="119"/>
      <c r="D298" s="119"/>
      <c r="E298" s="119"/>
      <c r="F298" s="119"/>
      <c r="G298" s="119"/>
      <c r="H298" s="119"/>
      <c r="I298" s="119"/>
      <c r="J298" s="119"/>
    </row>
    <row r="299" spans="1:10" ht="20.25" x14ac:dyDescent="0.25">
      <c r="A299" s="100" t="s">
        <v>19</v>
      </c>
      <c r="B299" s="44" t="s">
        <v>94</v>
      </c>
      <c r="C299" s="44"/>
      <c r="D299" s="18">
        <v>180</v>
      </c>
      <c r="E299" s="17">
        <v>2.5499999999999998</v>
      </c>
      <c r="F299" s="17">
        <v>3.6</v>
      </c>
      <c r="G299" s="17">
        <v>10.46</v>
      </c>
      <c r="H299" s="17">
        <v>85.14</v>
      </c>
      <c r="I299" s="17">
        <v>4.5</v>
      </c>
      <c r="J299" s="16">
        <v>69</v>
      </c>
    </row>
    <row r="300" spans="1:10" ht="20.25" x14ac:dyDescent="0.25">
      <c r="A300" s="100"/>
      <c r="B300" s="86" t="s">
        <v>93</v>
      </c>
      <c r="C300" s="101"/>
      <c r="D300" s="19">
        <v>140</v>
      </c>
      <c r="E300" s="17">
        <v>11.95</v>
      </c>
      <c r="F300" s="17">
        <v>9.52</v>
      </c>
      <c r="G300" s="17">
        <v>23.93</v>
      </c>
      <c r="H300" s="17">
        <v>262</v>
      </c>
      <c r="I300" s="17">
        <v>0.31</v>
      </c>
      <c r="J300" s="30">
        <v>411</v>
      </c>
    </row>
    <row r="301" spans="1:10" ht="20.25" x14ac:dyDescent="0.25">
      <c r="A301" s="100"/>
      <c r="B301" s="84" t="s">
        <v>32</v>
      </c>
      <c r="C301" s="84"/>
      <c r="D301" s="19">
        <v>30</v>
      </c>
      <c r="E301" s="17">
        <v>2.31</v>
      </c>
      <c r="F301" s="17">
        <v>0.3</v>
      </c>
      <c r="G301" s="17">
        <v>12.9</v>
      </c>
      <c r="H301" s="17">
        <v>71</v>
      </c>
      <c r="I301" s="17">
        <v>0</v>
      </c>
      <c r="J301" s="16"/>
    </row>
    <row r="302" spans="1:10" ht="20.25" x14ac:dyDescent="0.25">
      <c r="A302" s="100"/>
      <c r="B302" s="84" t="s">
        <v>31</v>
      </c>
      <c r="C302" s="84"/>
      <c r="D302" s="18">
        <v>30</v>
      </c>
      <c r="E302" s="17">
        <v>1.66</v>
      </c>
      <c r="F302" s="17">
        <v>0.36</v>
      </c>
      <c r="G302" s="17">
        <v>10.02</v>
      </c>
      <c r="H302" s="17">
        <v>52</v>
      </c>
      <c r="I302" s="17">
        <v>0</v>
      </c>
      <c r="J302" s="16"/>
    </row>
    <row r="303" spans="1:10" ht="20.25" x14ac:dyDescent="0.25">
      <c r="A303" s="100"/>
      <c r="B303" s="84" t="s">
        <v>29</v>
      </c>
      <c r="C303" s="84"/>
      <c r="D303" s="18">
        <v>180</v>
      </c>
      <c r="E303" s="17">
        <v>0.25</v>
      </c>
      <c r="F303" s="17">
        <v>0.01</v>
      </c>
      <c r="G303" s="17">
        <v>24.99</v>
      </c>
      <c r="H303" s="17">
        <v>81</v>
      </c>
      <c r="I303" s="17">
        <v>0.36</v>
      </c>
      <c r="J303" s="16">
        <v>394</v>
      </c>
    </row>
    <row r="304" spans="1:10" ht="20.25" x14ac:dyDescent="0.25">
      <c r="A304" s="100"/>
      <c r="B304" s="84" t="s">
        <v>92</v>
      </c>
      <c r="C304" s="84"/>
      <c r="D304" s="18">
        <v>40</v>
      </c>
      <c r="E304" s="17">
        <v>0.3</v>
      </c>
      <c r="F304" s="17">
        <v>0</v>
      </c>
      <c r="G304" s="17">
        <v>0.7</v>
      </c>
      <c r="H304" s="17">
        <v>4.2</v>
      </c>
      <c r="I304" s="17">
        <v>0.4</v>
      </c>
      <c r="J304" s="16"/>
    </row>
    <row r="305" spans="1:11" ht="15.75" customHeight="1" x14ac:dyDescent="0.25">
      <c r="A305" s="88" t="s">
        <v>24</v>
      </c>
      <c r="B305" s="88"/>
      <c r="C305" s="88"/>
      <c r="D305" s="14">
        <f>SUM(D299:D303)</f>
        <v>560</v>
      </c>
      <c r="E305" s="13">
        <f>SUM(E299:E304)</f>
        <v>19.02</v>
      </c>
      <c r="F305" s="13">
        <f>SUM(F299:F304)</f>
        <v>13.79</v>
      </c>
      <c r="G305" s="13">
        <f>SUM(G299:G304)</f>
        <v>83</v>
      </c>
      <c r="H305" s="13">
        <f>SUM(H299:H304)</f>
        <v>555.34</v>
      </c>
      <c r="I305" s="13">
        <f>SUM(I299:I304)</f>
        <v>5.57</v>
      </c>
      <c r="J305" s="15"/>
    </row>
    <row r="306" spans="1:11" x14ac:dyDescent="0.25">
      <c r="A306" s="117"/>
      <c r="B306" s="117"/>
      <c r="C306" s="117"/>
      <c r="D306" s="117"/>
      <c r="E306" s="117"/>
      <c r="F306" s="117"/>
      <c r="G306" s="117"/>
      <c r="H306" s="117"/>
      <c r="I306" s="117"/>
      <c r="J306" s="117"/>
    </row>
    <row r="307" spans="1:11" ht="20.25" customHeight="1" x14ac:dyDescent="0.25">
      <c r="A307" s="90" t="s">
        <v>18</v>
      </c>
      <c r="B307" s="115" t="s">
        <v>62</v>
      </c>
      <c r="C307" s="116"/>
      <c r="D307" s="18">
        <v>20</v>
      </c>
      <c r="E307" s="17">
        <v>1.2</v>
      </c>
      <c r="F307" s="17">
        <v>3.2</v>
      </c>
      <c r="G307" s="17">
        <v>14.8</v>
      </c>
      <c r="H307" s="17">
        <v>84.6</v>
      </c>
      <c r="I307" s="17">
        <v>0</v>
      </c>
      <c r="J307" s="43"/>
    </row>
    <row r="308" spans="1:11" ht="20.25" x14ac:dyDescent="0.25">
      <c r="A308" s="90"/>
      <c r="B308" s="84" t="s">
        <v>28</v>
      </c>
      <c r="C308" s="84"/>
      <c r="D308" s="18">
        <v>150</v>
      </c>
      <c r="E308" s="17">
        <v>3.8</v>
      </c>
      <c r="F308" s="17">
        <v>4.6500000000000004</v>
      </c>
      <c r="G308" s="17">
        <v>5.55</v>
      </c>
      <c r="H308" s="17">
        <v>87</v>
      </c>
      <c r="I308" s="17">
        <v>1.4</v>
      </c>
      <c r="J308" s="42"/>
    </row>
    <row r="309" spans="1:11" ht="18.75" x14ac:dyDescent="0.25">
      <c r="A309" s="41"/>
      <c r="B309" s="155" t="s">
        <v>24</v>
      </c>
      <c r="C309" s="156"/>
      <c r="D309" s="40">
        <f t="shared" ref="D309:I309" si="31">SUM(D307:D308)</f>
        <v>170</v>
      </c>
      <c r="E309" s="39">
        <f t="shared" si="31"/>
        <v>5</v>
      </c>
      <c r="F309" s="39">
        <f t="shared" si="31"/>
        <v>7.8500000000000005</v>
      </c>
      <c r="G309" s="39">
        <f t="shared" si="31"/>
        <v>20.350000000000001</v>
      </c>
      <c r="H309" s="39">
        <f t="shared" si="31"/>
        <v>171.6</v>
      </c>
      <c r="I309" s="39">
        <f t="shared" si="31"/>
        <v>1.4</v>
      </c>
      <c r="J309" s="38"/>
    </row>
    <row r="310" spans="1:11" ht="18.75" x14ac:dyDescent="0.25">
      <c r="A310" s="157"/>
      <c r="B310" s="157"/>
      <c r="C310" s="157"/>
      <c r="D310" s="157"/>
      <c r="E310" s="157"/>
      <c r="F310" s="157"/>
      <c r="G310" s="157"/>
      <c r="H310" s="157"/>
      <c r="I310" s="157"/>
      <c r="J310" s="157"/>
    </row>
    <row r="311" spans="1:11" ht="20.25" x14ac:dyDescent="0.25">
      <c r="A311" s="100" t="s">
        <v>17</v>
      </c>
      <c r="B311" s="109" t="s">
        <v>31</v>
      </c>
      <c r="C311" s="109"/>
      <c r="D311" s="18">
        <v>20</v>
      </c>
      <c r="E311" s="17">
        <v>1.32</v>
      </c>
      <c r="F311" s="17">
        <v>0.24</v>
      </c>
      <c r="G311" s="17">
        <v>6.68</v>
      </c>
      <c r="H311" s="17">
        <v>34.659999999999997</v>
      </c>
      <c r="I311" s="17">
        <v>0</v>
      </c>
      <c r="J311" s="17"/>
    </row>
    <row r="312" spans="1:11" ht="20.25" x14ac:dyDescent="0.25">
      <c r="A312" s="100"/>
      <c r="B312" s="84" t="s">
        <v>39</v>
      </c>
      <c r="C312" s="84"/>
      <c r="D312" s="18">
        <v>180</v>
      </c>
      <c r="E312" s="15">
        <v>2.85</v>
      </c>
      <c r="F312" s="15">
        <v>2.1</v>
      </c>
      <c r="G312" s="15">
        <v>11.3</v>
      </c>
      <c r="H312" s="15">
        <v>80</v>
      </c>
      <c r="I312" s="15">
        <v>1.17</v>
      </c>
      <c r="J312" s="16">
        <v>414</v>
      </c>
    </row>
    <row r="313" spans="1:11" ht="20.25" x14ac:dyDescent="0.25">
      <c r="A313" s="100"/>
      <c r="B313" s="84" t="s">
        <v>91</v>
      </c>
      <c r="C313" s="84"/>
      <c r="D313" s="18">
        <v>180</v>
      </c>
      <c r="E313" s="17">
        <v>5.33</v>
      </c>
      <c r="F313" s="17">
        <v>5.3</v>
      </c>
      <c r="G313" s="17">
        <v>16.13</v>
      </c>
      <c r="H313" s="17">
        <v>133.91999999999999</v>
      </c>
      <c r="I313" s="17">
        <v>0.81</v>
      </c>
      <c r="J313" s="16">
        <v>101</v>
      </c>
    </row>
    <row r="314" spans="1:11" ht="18.75" x14ac:dyDescent="0.25">
      <c r="A314" s="88" t="s">
        <v>24</v>
      </c>
      <c r="B314" s="88"/>
      <c r="C314" s="88"/>
      <c r="D314" s="14">
        <f t="shared" ref="D314:I314" si="32">SUM(D311:D313)</f>
        <v>380</v>
      </c>
      <c r="E314" s="13">
        <f t="shared" si="32"/>
        <v>9.5</v>
      </c>
      <c r="F314" s="13">
        <f t="shared" si="32"/>
        <v>7.64</v>
      </c>
      <c r="G314" s="13">
        <f t="shared" si="32"/>
        <v>34.11</v>
      </c>
      <c r="H314" s="13">
        <f t="shared" si="32"/>
        <v>248.57999999999998</v>
      </c>
      <c r="I314" s="13">
        <f t="shared" si="32"/>
        <v>1.98</v>
      </c>
      <c r="J314" s="15"/>
    </row>
    <row r="315" spans="1:11" ht="18.75" x14ac:dyDescent="0.25">
      <c r="A315" s="88" t="s">
        <v>23</v>
      </c>
      <c r="B315" s="88"/>
      <c r="C315" s="88"/>
      <c r="D315" s="14">
        <f t="shared" ref="D315:I315" si="33">SUM(D294,D297,D305,D309,D314)</f>
        <v>1618</v>
      </c>
      <c r="E315" s="13">
        <f t="shared" si="33"/>
        <v>42.61</v>
      </c>
      <c r="F315" s="13">
        <f t="shared" si="33"/>
        <v>42.41</v>
      </c>
      <c r="G315" s="13">
        <f t="shared" si="33"/>
        <v>192.25</v>
      </c>
      <c r="H315" s="13">
        <f t="shared" si="33"/>
        <v>1356.9199999999998</v>
      </c>
      <c r="I315" s="13">
        <f t="shared" si="33"/>
        <v>23.26</v>
      </c>
      <c r="J315" s="12"/>
    </row>
    <row r="316" spans="1:11" ht="15.75" customHeight="1" x14ac:dyDescent="0.25">
      <c r="A316" s="129"/>
      <c r="B316" s="129"/>
      <c r="C316" s="129"/>
      <c r="D316" s="129"/>
      <c r="E316" s="129"/>
      <c r="F316" s="129"/>
      <c r="G316" s="129"/>
      <c r="H316" s="129"/>
      <c r="I316" s="129"/>
      <c r="J316" s="129"/>
    </row>
    <row r="317" spans="1:11" ht="15.75" customHeight="1" x14ac:dyDescent="0.25">
      <c r="A317" s="130"/>
      <c r="B317" s="130"/>
      <c r="C317" s="130"/>
      <c r="D317" s="130"/>
      <c r="E317" s="130"/>
      <c r="F317" s="130"/>
      <c r="G317" s="130"/>
      <c r="H317" s="130"/>
      <c r="I317" s="130"/>
      <c r="J317" s="130"/>
    </row>
    <row r="318" spans="1:11" ht="15.75" customHeight="1" x14ac:dyDescent="0.25">
      <c r="A318" s="130"/>
      <c r="B318" s="130"/>
      <c r="C318" s="130"/>
      <c r="D318" s="130"/>
      <c r="E318" s="130"/>
      <c r="F318" s="130"/>
      <c r="G318" s="130"/>
      <c r="H318" s="130"/>
      <c r="I318" s="130"/>
      <c r="J318" s="130"/>
    </row>
    <row r="319" spans="1:11" x14ac:dyDescent="0.25">
      <c r="A319" s="130"/>
      <c r="B319" s="130"/>
      <c r="C319" s="130"/>
      <c r="D319" s="130"/>
      <c r="E319" s="130"/>
      <c r="F319" s="130"/>
      <c r="G319" s="130"/>
      <c r="H319" s="130"/>
      <c r="I319" s="130"/>
      <c r="J319" s="130"/>
      <c r="K319" s="35"/>
    </row>
    <row r="320" spans="1:11" s="10" customFormat="1" ht="18.75" x14ac:dyDescent="0.25">
      <c r="A320" s="152" t="s">
        <v>22</v>
      </c>
      <c r="B320" s="152"/>
      <c r="C320" s="152"/>
      <c r="D320" s="152"/>
      <c r="E320" s="152"/>
      <c r="F320" s="152"/>
      <c r="G320" s="152"/>
      <c r="H320" s="152"/>
      <c r="I320" s="152"/>
      <c r="J320" s="152"/>
      <c r="K320" s="37"/>
    </row>
    <row r="321" spans="1:11" ht="18.75" x14ac:dyDescent="0.3">
      <c r="A321" s="93" t="s">
        <v>21</v>
      </c>
      <c r="B321" s="93"/>
      <c r="C321" s="93"/>
      <c r="D321" s="93"/>
      <c r="E321" s="93"/>
      <c r="F321" s="93"/>
      <c r="G321" s="93"/>
      <c r="H321" s="93"/>
      <c r="I321" s="93"/>
      <c r="J321" s="93"/>
      <c r="K321" s="36"/>
    </row>
    <row r="322" spans="1:11" ht="15.75" x14ac:dyDescent="0.25">
      <c r="A322" s="110" t="s">
        <v>20</v>
      </c>
      <c r="B322" s="111"/>
      <c r="C322" s="110" t="s">
        <v>19</v>
      </c>
      <c r="D322" s="111"/>
      <c r="E322" s="112" t="s">
        <v>18</v>
      </c>
      <c r="F322" s="113"/>
      <c r="G322" s="112" t="s">
        <v>17</v>
      </c>
      <c r="H322" s="113"/>
      <c r="I322" s="112" t="s">
        <v>16</v>
      </c>
      <c r="J322" s="113"/>
      <c r="K322" s="36"/>
    </row>
    <row r="323" spans="1:11" ht="15.75" x14ac:dyDescent="0.25">
      <c r="A323" s="11" t="s">
        <v>15</v>
      </c>
      <c r="B323" s="11" t="s">
        <v>1</v>
      </c>
      <c r="C323" s="11" t="s">
        <v>15</v>
      </c>
      <c r="D323" s="11" t="s">
        <v>1</v>
      </c>
      <c r="E323" s="5" t="s">
        <v>15</v>
      </c>
      <c r="F323" s="5" t="s">
        <v>1</v>
      </c>
      <c r="G323" s="5" t="s">
        <v>15</v>
      </c>
      <c r="H323" s="5" t="s">
        <v>1</v>
      </c>
      <c r="I323" s="5" t="s">
        <v>15</v>
      </c>
      <c r="J323" s="5" t="s">
        <v>1</v>
      </c>
      <c r="K323" s="35"/>
    </row>
    <row r="324" spans="1:11" ht="15.75" x14ac:dyDescent="0.25">
      <c r="A324" s="11" t="s">
        <v>14</v>
      </c>
      <c r="B324" s="11">
        <f>SUM(D294,D297)</f>
        <v>508</v>
      </c>
      <c r="C324" s="11" t="s">
        <v>13</v>
      </c>
      <c r="D324" s="11">
        <f>SUM(D305)</f>
        <v>560</v>
      </c>
      <c r="E324" s="5" t="s">
        <v>12</v>
      </c>
      <c r="F324" s="5">
        <f>SUM(D309)</f>
        <v>170</v>
      </c>
      <c r="G324" s="5" t="s">
        <v>11</v>
      </c>
      <c r="H324" s="5">
        <f>SUM(D314)</f>
        <v>380</v>
      </c>
      <c r="I324" s="5" t="s">
        <v>10</v>
      </c>
      <c r="J324" s="5">
        <f>SUM(D315)</f>
        <v>1618</v>
      </c>
      <c r="K324" s="35"/>
    </row>
    <row r="325" spans="1:11" ht="15" customHeight="1" x14ac:dyDescent="0.25">
      <c r="A325" s="89" t="s">
        <v>9</v>
      </c>
      <c r="B325" s="89"/>
      <c r="C325" s="89"/>
      <c r="D325" s="89"/>
      <c r="E325" s="89"/>
      <c r="F325" s="89"/>
      <c r="G325" s="89"/>
      <c r="H325" s="89"/>
      <c r="I325" s="89"/>
      <c r="J325" s="89"/>
      <c r="K325" s="35"/>
    </row>
    <row r="326" spans="1:11" ht="15" customHeight="1" x14ac:dyDescent="0.25">
      <c r="A326" s="114"/>
      <c r="B326" s="114"/>
      <c r="C326" s="114"/>
      <c r="D326" s="114"/>
      <c r="E326" s="114"/>
      <c r="F326" s="114"/>
      <c r="G326" s="114"/>
      <c r="H326" s="114"/>
      <c r="I326" s="114"/>
      <c r="J326" s="114"/>
      <c r="K326" s="35"/>
    </row>
    <row r="327" spans="1:11" ht="31.5" x14ac:dyDescent="0.25">
      <c r="A327" s="85"/>
      <c r="B327" s="85"/>
      <c r="C327" s="98" t="s">
        <v>8</v>
      </c>
      <c r="D327" s="98"/>
      <c r="E327" s="9" t="s">
        <v>7</v>
      </c>
      <c r="F327" s="9" t="s">
        <v>6</v>
      </c>
      <c r="G327" s="9" t="s">
        <v>5</v>
      </c>
      <c r="H327" s="8" t="s">
        <v>4</v>
      </c>
      <c r="I327" s="7" t="s">
        <v>3</v>
      </c>
      <c r="J327" s="131"/>
    </row>
    <row r="328" spans="1:11" ht="15.75" x14ac:dyDescent="0.25">
      <c r="A328" s="85"/>
      <c r="B328" s="85"/>
      <c r="C328" s="94" t="s">
        <v>2</v>
      </c>
      <c r="D328" s="95"/>
      <c r="E328" s="5">
        <v>42</v>
      </c>
      <c r="F328" s="5">
        <v>47</v>
      </c>
      <c r="G328" s="5">
        <v>203</v>
      </c>
      <c r="H328" s="6">
        <v>1400</v>
      </c>
      <c r="I328" s="5">
        <v>50</v>
      </c>
      <c r="J328" s="131"/>
    </row>
    <row r="329" spans="1:11" ht="15.75" x14ac:dyDescent="0.25">
      <c r="A329" s="85"/>
      <c r="B329" s="85"/>
      <c r="C329" s="94" t="s">
        <v>1</v>
      </c>
      <c r="D329" s="95"/>
      <c r="E329" s="5">
        <f>E315</f>
        <v>42.61</v>
      </c>
      <c r="F329" s="5">
        <f>F315</f>
        <v>42.41</v>
      </c>
      <c r="G329" s="5">
        <f>G315</f>
        <v>192.25</v>
      </c>
      <c r="H329" s="5">
        <f>H315</f>
        <v>1356.9199999999998</v>
      </c>
      <c r="I329" s="5">
        <f>I315</f>
        <v>23.26</v>
      </c>
      <c r="J329" s="131"/>
    </row>
    <row r="330" spans="1:11" ht="15.75" x14ac:dyDescent="0.25">
      <c r="A330" s="85"/>
      <c r="B330" s="85"/>
      <c r="C330" s="96" t="s">
        <v>0</v>
      </c>
      <c r="D330" s="97"/>
      <c r="E330" s="4">
        <f>SUM(E329*100/E328)</f>
        <v>101.45238095238095</v>
      </c>
      <c r="F330" s="4">
        <f>SUM(F329*100/F328)</f>
        <v>90.234042553191486</v>
      </c>
      <c r="G330" s="4">
        <f>SUM(G329*100/G328)</f>
        <v>94.70443349753694</v>
      </c>
      <c r="H330" s="4">
        <f>SUM(H329*100/H328)</f>
        <v>96.922857142857126</v>
      </c>
      <c r="I330" s="4">
        <f>SUM(I329*100/I328)</f>
        <v>46.52</v>
      </c>
      <c r="J330" s="131"/>
    </row>
    <row r="331" spans="1:11" x14ac:dyDescent="0.25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35"/>
    </row>
    <row r="332" spans="1:11" s="10" customFormat="1" ht="18.75" x14ac:dyDescent="0.25">
      <c r="A332" s="85"/>
      <c r="B332" s="85"/>
      <c r="C332" s="85"/>
      <c r="D332" s="85"/>
      <c r="E332" s="85"/>
      <c r="F332" s="85"/>
      <c r="G332" s="85"/>
      <c r="H332" s="85"/>
      <c r="I332" s="85"/>
      <c r="J332" s="85"/>
    </row>
    <row r="333" spans="1:11" s="10" customFormat="1" ht="23.25" x14ac:dyDescent="0.25">
      <c r="A333" s="158"/>
      <c r="B333" s="158"/>
      <c r="C333" s="158"/>
      <c r="D333" s="158"/>
      <c r="E333" s="158"/>
      <c r="F333" s="99" t="s">
        <v>57</v>
      </c>
      <c r="G333" s="99"/>
      <c r="H333" s="99"/>
      <c r="I333" s="99"/>
      <c r="J333" s="99"/>
    </row>
    <row r="334" spans="1:11" s="10" customFormat="1" ht="23.25" x14ac:dyDescent="0.25">
      <c r="A334" s="99" t="s">
        <v>56</v>
      </c>
      <c r="B334" s="99"/>
      <c r="C334" s="99"/>
      <c r="D334" s="99"/>
      <c r="E334" s="99"/>
      <c r="F334" s="99"/>
      <c r="G334" s="99"/>
      <c r="H334" s="99"/>
      <c r="I334" s="99"/>
      <c r="J334" s="99"/>
    </row>
    <row r="335" spans="1:11" s="10" customFormat="1" ht="23.25" x14ac:dyDescent="0.25">
      <c r="A335" s="99" t="s">
        <v>55</v>
      </c>
      <c r="B335" s="99"/>
      <c r="C335" s="99"/>
      <c r="D335" s="99"/>
      <c r="E335" s="99"/>
      <c r="F335" s="99"/>
      <c r="G335" s="99"/>
      <c r="H335" s="99"/>
      <c r="I335" s="99"/>
      <c r="J335" s="99"/>
    </row>
    <row r="336" spans="1:11" s="10" customFormat="1" ht="23.25" customHeight="1" x14ac:dyDescent="0.25">
      <c r="A336" s="106" t="s">
        <v>54</v>
      </c>
      <c r="B336" s="106"/>
      <c r="C336" s="106"/>
      <c r="D336" s="106"/>
      <c r="E336" s="106"/>
      <c r="F336" s="106"/>
      <c r="G336" s="106"/>
      <c r="H336" s="106"/>
      <c r="I336" s="106"/>
      <c r="J336" s="106"/>
    </row>
    <row r="337" spans="1:10" s="10" customFormat="1" ht="21.75" customHeight="1" x14ac:dyDescent="0.25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</row>
    <row r="338" spans="1:10" s="10" customFormat="1" ht="23.25" customHeight="1" x14ac:dyDescent="0.25">
      <c r="A338" s="107" t="s">
        <v>53</v>
      </c>
      <c r="B338" s="107"/>
      <c r="C338" s="107"/>
      <c r="D338" s="107"/>
      <c r="E338" s="107"/>
      <c r="F338" s="107"/>
      <c r="G338" s="107"/>
      <c r="H338" s="107"/>
      <c r="I338" s="107"/>
      <c r="J338" s="107"/>
    </row>
    <row r="339" spans="1:10" ht="18.75" customHeight="1" x14ac:dyDescent="0.25">
      <c r="A339" s="107"/>
      <c r="B339" s="107"/>
      <c r="C339" s="107"/>
      <c r="D339" s="107"/>
      <c r="E339" s="107"/>
      <c r="F339" s="107"/>
      <c r="G339" s="107"/>
      <c r="H339" s="107"/>
      <c r="I339" s="107"/>
      <c r="J339" s="107"/>
    </row>
    <row r="340" spans="1:10" s="24" customFormat="1" x14ac:dyDescent="0.25">
      <c r="A340" s="108"/>
      <c r="B340" s="108"/>
      <c r="C340" s="108"/>
      <c r="D340" s="108"/>
      <c r="E340" s="108"/>
      <c r="F340" s="108"/>
      <c r="G340" s="108"/>
      <c r="H340" s="108"/>
      <c r="I340" s="108"/>
      <c r="J340" s="108"/>
    </row>
    <row r="341" spans="1:10" ht="16.5" customHeight="1" x14ac:dyDescent="0.25">
      <c r="A341" s="90" t="s">
        <v>52</v>
      </c>
      <c r="B341" s="90" t="s">
        <v>51</v>
      </c>
      <c r="C341" s="90"/>
      <c r="D341" s="90" t="s">
        <v>50</v>
      </c>
      <c r="E341" s="120" t="s">
        <v>49</v>
      </c>
      <c r="F341" s="120"/>
      <c r="G341" s="120"/>
      <c r="H341" s="90" t="s">
        <v>48</v>
      </c>
      <c r="I341" s="90" t="s">
        <v>3</v>
      </c>
      <c r="J341" s="90" t="s">
        <v>47</v>
      </c>
    </row>
    <row r="342" spans="1:10" ht="30.75" customHeight="1" x14ac:dyDescent="0.25">
      <c r="A342" s="90"/>
      <c r="B342" s="90"/>
      <c r="C342" s="90"/>
      <c r="D342" s="90"/>
      <c r="E342" s="26" t="s">
        <v>46</v>
      </c>
      <c r="F342" s="26" t="s">
        <v>45</v>
      </c>
      <c r="G342" s="26" t="s">
        <v>44</v>
      </c>
      <c r="H342" s="90"/>
      <c r="I342" s="90"/>
      <c r="J342" s="90"/>
    </row>
    <row r="343" spans="1:10" ht="23.25" customHeight="1" x14ac:dyDescent="0.25">
      <c r="A343" s="104" t="s">
        <v>90</v>
      </c>
      <c r="B343" s="104"/>
      <c r="C343" s="104"/>
      <c r="D343" s="7"/>
      <c r="E343" s="9"/>
      <c r="F343" s="9"/>
      <c r="G343" s="9"/>
      <c r="H343" s="9"/>
      <c r="I343" s="7"/>
      <c r="J343" s="7"/>
    </row>
    <row r="344" spans="1:10" ht="20.25" x14ac:dyDescent="0.25">
      <c r="A344" s="100" t="s">
        <v>42</v>
      </c>
      <c r="B344" s="109" t="s">
        <v>89</v>
      </c>
      <c r="C344" s="109"/>
      <c r="D344" s="34">
        <v>180</v>
      </c>
      <c r="E344" s="17">
        <v>2.2999999999999998</v>
      </c>
      <c r="F344" s="17">
        <v>2.57</v>
      </c>
      <c r="G344" s="17">
        <v>15.14</v>
      </c>
      <c r="H344" s="17">
        <v>119.16</v>
      </c>
      <c r="I344" s="17">
        <v>0.81</v>
      </c>
      <c r="J344" s="16">
        <v>101</v>
      </c>
    </row>
    <row r="345" spans="1:10" ht="20.25" x14ac:dyDescent="0.25">
      <c r="A345" s="100"/>
      <c r="B345" s="84" t="s">
        <v>32</v>
      </c>
      <c r="C345" s="84"/>
      <c r="D345" s="19">
        <v>30</v>
      </c>
      <c r="E345" s="17">
        <v>2.31</v>
      </c>
      <c r="F345" s="17">
        <v>0.3</v>
      </c>
      <c r="G345" s="17">
        <v>12.9</v>
      </c>
      <c r="H345" s="17">
        <v>71</v>
      </c>
      <c r="I345" s="17">
        <v>0</v>
      </c>
      <c r="J345" s="16"/>
    </row>
    <row r="346" spans="1:10" ht="20.25" x14ac:dyDescent="0.25">
      <c r="A346" s="100"/>
      <c r="B346" s="84" t="s">
        <v>40</v>
      </c>
      <c r="C346" s="84"/>
      <c r="D346" s="18">
        <v>8</v>
      </c>
      <c r="E346" s="23">
        <v>0.05</v>
      </c>
      <c r="F346" s="22">
        <v>5.8</v>
      </c>
      <c r="G346" s="22">
        <v>0.1</v>
      </c>
      <c r="H346" s="22">
        <v>52.8</v>
      </c>
      <c r="I346" s="22">
        <v>0</v>
      </c>
      <c r="J346" s="16"/>
    </row>
    <row r="347" spans="1:10" ht="20.25" x14ac:dyDescent="0.25">
      <c r="A347" s="100"/>
      <c r="B347" s="84" t="s">
        <v>88</v>
      </c>
      <c r="C347" s="84"/>
      <c r="D347" s="18">
        <v>180</v>
      </c>
      <c r="E347" s="17">
        <v>1.4</v>
      </c>
      <c r="F347" s="17">
        <v>1.6</v>
      </c>
      <c r="G347" s="17">
        <v>14.31</v>
      </c>
      <c r="H347" s="17">
        <v>77</v>
      </c>
      <c r="I347" s="17">
        <v>1.2</v>
      </c>
      <c r="J347" s="16">
        <v>413</v>
      </c>
    </row>
    <row r="348" spans="1:10" s="10" customFormat="1" ht="18.75" x14ac:dyDescent="0.25">
      <c r="A348" s="88" t="s">
        <v>24</v>
      </c>
      <c r="B348" s="88"/>
      <c r="C348" s="88"/>
      <c r="D348" s="14">
        <f t="shared" ref="D348:I348" si="34">SUM(D344:D347)</f>
        <v>398</v>
      </c>
      <c r="E348" s="13">
        <f t="shared" si="34"/>
        <v>6.0599999999999987</v>
      </c>
      <c r="F348" s="13">
        <f t="shared" si="34"/>
        <v>10.27</v>
      </c>
      <c r="G348" s="13">
        <f t="shared" si="34"/>
        <v>42.45</v>
      </c>
      <c r="H348" s="13">
        <f t="shared" si="34"/>
        <v>319.95999999999998</v>
      </c>
      <c r="I348" s="13">
        <f t="shared" si="34"/>
        <v>2.0099999999999998</v>
      </c>
      <c r="J348" s="20"/>
    </row>
    <row r="349" spans="1:10" x14ac:dyDescent="0.25">
      <c r="A349" s="117"/>
      <c r="B349" s="117"/>
      <c r="C349" s="117"/>
      <c r="D349" s="117"/>
      <c r="E349" s="117"/>
      <c r="F349" s="117"/>
      <c r="G349" s="117"/>
      <c r="H349" s="117"/>
      <c r="I349" s="117"/>
      <c r="J349" s="117"/>
    </row>
    <row r="350" spans="1:10" ht="37.5" x14ac:dyDescent="0.25">
      <c r="A350" s="22" t="s">
        <v>38</v>
      </c>
      <c r="B350" s="101" t="s">
        <v>37</v>
      </c>
      <c r="C350" s="84"/>
      <c r="D350" s="23">
        <v>110</v>
      </c>
      <c r="E350" s="17">
        <v>0.4</v>
      </c>
      <c r="F350" s="17">
        <v>0.4</v>
      </c>
      <c r="G350" s="17">
        <v>9.8000000000000007</v>
      </c>
      <c r="H350" s="17">
        <v>44</v>
      </c>
      <c r="I350" s="17">
        <v>10</v>
      </c>
      <c r="J350" s="17"/>
    </row>
    <row r="351" spans="1:10" s="10" customFormat="1" ht="18.75" x14ac:dyDescent="0.25">
      <c r="A351" s="88" t="s">
        <v>24</v>
      </c>
      <c r="B351" s="88"/>
      <c r="C351" s="88"/>
      <c r="D351" s="14">
        <f t="shared" ref="D351:I351" si="35">SUM(D350:D350)</f>
        <v>110</v>
      </c>
      <c r="E351" s="13">
        <f t="shared" si="35"/>
        <v>0.4</v>
      </c>
      <c r="F351" s="13">
        <f t="shared" si="35"/>
        <v>0.4</v>
      </c>
      <c r="G351" s="13">
        <f t="shared" si="35"/>
        <v>9.8000000000000007</v>
      </c>
      <c r="H351" s="13">
        <f t="shared" si="35"/>
        <v>44</v>
      </c>
      <c r="I351" s="13">
        <f t="shared" si="35"/>
        <v>10</v>
      </c>
      <c r="J351" s="12"/>
    </row>
    <row r="352" spans="1:10" s="10" customFormat="1" ht="18.75" x14ac:dyDescent="0.25">
      <c r="A352" s="87"/>
      <c r="B352" s="87"/>
      <c r="C352" s="87"/>
      <c r="D352" s="87"/>
      <c r="E352" s="87"/>
      <c r="F352" s="87"/>
      <c r="G352" s="87"/>
      <c r="H352" s="87"/>
      <c r="I352" s="87"/>
      <c r="J352" s="87"/>
    </row>
    <row r="353" spans="1:10" ht="34.5" customHeight="1" x14ac:dyDescent="0.25">
      <c r="A353" s="100" t="s">
        <v>19</v>
      </c>
      <c r="B353" s="109" t="s">
        <v>87</v>
      </c>
      <c r="C353" s="109"/>
      <c r="D353" s="18">
        <v>40</v>
      </c>
      <c r="E353" s="17">
        <v>0.72</v>
      </c>
      <c r="F353" s="17">
        <v>0</v>
      </c>
      <c r="G353" s="17">
        <v>2.7</v>
      </c>
      <c r="H353" s="17">
        <v>15.1</v>
      </c>
      <c r="I353" s="17">
        <v>8.5399999999999991</v>
      </c>
      <c r="J353" s="16"/>
    </row>
    <row r="354" spans="1:10" ht="20.25" x14ac:dyDescent="0.25">
      <c r="A354" s="100"/>
      <c r="B354" s="84" t="s">
        <v>86</v>
      </c>
      <c r="C354" s="84"/>
      <c r="D354" s="18">
        <v>180</v>
      </c>
      <c r="E354" s="17">
        <v>1.61</v>
      </c>
      <c r="F354" s="17">
        <v>2</v>
      </c>
      <c r="G354" s="17">
        <v>12.33</v>
      </c>
      <c r="H354" s="17">
        <v>75.42</v>
      </c>
      <c r="I354" s="17">
        <v>5.94</v>
      </c>
      <c r="J354" s="16">
        <v>88</v>
      </c>
    </row>
    <row r="355" spans="1:10" ht="20.25" x14ac:dyDescent="0.25">
      <c r="A355" s="100"/>
      <c r="B355" s="84" t="s">
        <v>30</v>
      </c>
      <c r="C355" s="84"/>
      <c r="D355" s="18">
        <v>100</v>
      </c>
      <c r="E355" s="17">
        <v>1.9</v>
      </c>
      <c r="F355" s="17">
        <v>2.8</v>
      </c>
      <c r="G355" s="17">
        <v>15.3</v>
      </c>
      <c r="H355" s="17">
        <v>94.8</v>
      </c>
      <c r="I355" s="17">
        <v>14</v>
      </c>
      <c r="J355" s="16">
        <v>336</v>
      </c>
    </row>
    <row r="356" spans="1:10" ht="20.25" x14ac:dyDescent="0.25">
      <c r="A356" s="100"/>
      <c r="B356" s="84" t="s">
        <v>85</v>
      </c>
      <c r="C356" s="84"/>
      <c r="D356" s="19">
        <v>60</v>
      </c>
      <c r="E356" s="17">
        <v>5.8</v>
      </c>
      <c r="F356" s="17">
        <v>4.9800000000000004</v>
      </c>
      <c r="G356" s="17">
        <v>4.2</v>
      </c>
      <c r="H356" s="17">
        <v>69.08</v>
      </c>
      <c r="I356" s="17">
        <v>0.4</v>
      </c>
      <c r="J356" s="16">
        <v>323</v>
      </c>
    </row>
    <row r="357" spans="1:10" ht="20.25" x14ac:dyDescent="0.25">
      <c r="A357" s="100"/>
      <c r="B357" s="84" t="s">
        <v>32</v>
      </c>
      <c r="C357" s="84"/>
      <c r="D357" s="19">
        <v>30</v>
      </c>
      <c r="E357" s="17">
        <v>2.31</v>
      </c>
      <c r="F357" s="17">
        <v>0.3</v>
      </c>
      <c r="G357" s="17">
        <v>12.9</v>
      </c>
      <c r="H357" s="17">
        <v>71</v>
      </c>
      <c r="I357" s="17">
        <v>0</v>
      </c>
      <c r="J357" s="16"/>
    </row>
    <row r="358" spans="1:10" ht="20.25" x14ac:dyDescent="0.25">
      <c r="A358" s="100"/>
      <c r="B358" s="84" t="s">
        <v>31</v>
      </c>
      <c r="C358" s="84"/>
      <c r="D358" s="18">
        <v>30</v>
      </c>
      <c r="E358" s="17">
        <v>1.66</v>
      </c>
      <c r="F358" s="17">
        <v>0.36</v>
      </c>
      <c r="G358" s="17">
        <v>10.02</v>
      </c>
      <c r="H358" s="17">
        <v>52</v>
      </c>
      <c r="I358" s="17">
        <v>0</v>
      </c>
      <c r="J358" s="16"/>
    </row>
    <row r="359" spans="1:10" ht="20.25" x14ac:dyDescent="0.25">
      <c r="A359" s="100"/>
      <c r="B359" s="84" t="s">
        <v>84</v>
      </c>
      <c r="C359" s="84"/>
      <c r="D359" s="18">
        <v>180</v>
      </c>
      <c r="E359" s="17">
        <v>0</v>
      </c>
      <c r="F359" s="17">
        <v>0</v>
      </c>
      <c r="G359" s="17">
        <v>20.9</v>
      </c>
      <c r="H359" s="17">
        <v>64</v>
      </c>
      <c r="I359" s="17">
        <v>0</v>
      </c>
      <c r="J359" s="16">
        <v>316</v>
      </c>
    </row>
    <row r="360" spans="1:10" ht="18.75" x14ac:dyDescent="0.25">
      <c r="A360" s="88" t="s">
        <v>24</v>
      </c>
      <c r="B360" s="88"/>
      <c r="C360" s="88"/>
      <c r="D360" s="14">
        <f t="shared" ref="D360:I360" si="36">SUM(D353:D359)</f>
        <v>620</v>
      </c>
      <c r="E360" s="13">
        <f t="shared" si="36"/>
        <v>14.000000000000002</v>
      </c>
      <c r="F360" s="13">
        <f t="shared" si="36"/>
        <v>10.440000000000001</v>
      </c>
      <c r="G360" s="13">
        <f t="shared" si="36"/>
        <v>78.349999999999994</v>
      </c>
      <c r="H360" s="13">
        <f t="shared" si="36"/>
        <v>441.4</v>
      </c>
      <c r="I360" s="13">
        <f t="shared" si="36"/>
        <v>28.88</v>
      </c>
      <c r="J360" s="16"/>
    </row>
    <row r="361" spans="1:10" x14ac:dyDescent="0.25">
      <c r="A361" s="85"/>
      <c r="B361" s="85"/>
      <c r="C361" s="85"/>
      <c r="D361" s="85"/>
      <c r="E361" s="85"/>
      <c r="F361" s="85"/>
      <c r="G361" s="85"/>
      <c r="H361" s="85"/>
      <c r="I361" s="85"/>
      <c r="J361" s="85"/>
    </row>
    <row r="362" spans="1:10" ht="20.25" x14ac:dyDescent="0.25">
      <c r="A362" s="90" t="s">
        <v>18</v>
      </c>
      <c r="B362" s="84" t="s">
        <v>83</v>
      </c>
      <c r="C362" s="86"/>
      <c r="D362" s="33">
        <v>150</v>
      </c>
      <c r="E362" s="32">
        <v>3.75</v>
      </c>
      <c r="F362" s="32">
        <v>4.5</v>
      </c>
      <c r="G362" s="32">
        <v>6</v>
      </c>
      <c r="H362" s="32">
        <v>76.5</v>
      </c>
      <c r="I362" s="32">
        <v>1.06</v>
      </c>
      <c r="J362" s="9"/>
    </row>
    <row r="363" spans="1:10" ht="20.25" x14ac:dyDescent="0.25">
      <c r="A363" s="90"/>
      <c r="B363" s="84" t="s">
        <v>27</v>
      </c>
      <c r="C363" s="84"/>
      <c r="D363" s="18">
        <v>90</v>
      </c>
      <c r="E363" s="17">
        <v>6.5</v>
      </c>
      <c r="F363" s="17">
        <v>7.3</v>
      </c>
      <c r="G363" s="17">
        <v>49.03</v>
      </c>
      <c r="H363" s="17">
        <v>289.8</v>
      </c>
      <c r="I363" s="17">
        <v>0</v>
      </c>
      <c r="J363" s="16">
        <v>450</v>
      </c>
    </row>
    <row r="364" spans="1:10" s="10" customFormat="1" ht="18.75" x14ac:dyDescent="0.25">
      <c r="A364" s="88" t="s">
        <v>24</v>
      </c>
      <c r="B364" s="88"/>
      <c r="C364" s="88"/>
      <c r="D364" s="14">
        <f t="shared" ref="D364:I364" si="37">SUM(D362:D363)</f>
        <v>240</v>
      </c>
      <c r="E364" s="13">
        <f t="shared" si="37"/>
        <v>10.25</v>
      </c>
      <c r="F364" s="13">
        <f t="shared" si="37"/>
        <v>11.8</v>
      </c>
      <c r="G364" s="13">
        <f t="shared" si="37"/>
        <v>55.03</v>
      </c>
      <c r="H364" s="13">
        <f t="shared" si="37"/>
        <v>366.3</v>
      </c>
      <c r="I364" s="13">
        <f t="shared" si="37"/>
        <v>1.06</v>
      </c>
      <c r="J364" s="17"/>
    </row>
    <row r="365" spans="1:10" ht="18.75" x14ac:dyDescent="0.25">
      <c r="A365" s="143"/>
      <c r="B365" s="143"/>
      <c r="C365" s="143"/>
      <c r="D365" s="143"/>
      <c r="E365" s="143"/>
      <c r="F365" s="143"/>
      <c r="G365" s="143"/>
      <c r="H365" s="143"/>
      <c r="I365" s="143"/>
      <c r="J365" s="143"/>
    </row>
    <row r="366" spans="1:10" ht="20.25" x14ac:dyDescent="0.25">
      <c r="A366" s="100" t="s">
        <v>17</v>
      </c>
      <c r="B366" s="84" t="s">
        <v>82</v>
      </c>
      <c r="C366" s="84"/>
      <c r="D366" s="19">
        <v>100</v>
      </c>
      <c r="E366" s="23">
        <v>6.1</v>
      </c>
      <c r="F366" s="23">
        <v>6.8</v>
      </c>
      <c r="G366" s="23">
        <v>11.5</v>
      </c>
      <c r="H366" s="23">
        <v>164.5</v>
      </c>
      <c r="I366" s="23">
        <v>0.71</v>
      </c>
      <c r="J366" s="16">
        <v>238</v>
      </c>
    </row>
    <row r="367" spans="1:10" ht="20.25" x14ac:dyDescent="0.25">
      <c r="A367" s="100"/>
      <c r="B367" s="84" t="s">
        <v>26</v>
      </c>
      <c r="C367" s="84"/>
      <c r="D367" s="19">
        <v>150</v>
      </c>
      <c r="E367" s="17">
        <v>0.75</v>
      </c>
      <c r="F367" s="17">
        <v>0</v>
      </c>
      <c r="G367" s="17">
        <v>15.15</v>
      </c>
      <c r="H367" s="17">
        <v>64</v>
      </c>
      <c r="I367" s="17">
        <v>12</v>
      </c>
      <c r="J367" s="16">
        <v>418</v>
      </c>
    </row>
    <row r="368" spans="1:10" ht="18.75" x14ac:dyDescent="0.25">
      <c r="A368" s="88" t="s">
        <v>24</v>
      </c>
      <c r="B368" s="88"/>
      <c r="C368" s="88"/>
      <c r="D368" s="14">
        <f t="shared" ref="D368:I368" si="38">SUM(D366:D367)</f>
        <v>250</v>
      </c>
      <c r="E368" s="13">
        <f t="shared" si="38"/>
        <v>6.85</v>
      </c>
      <c r="F368" s="13">
        <f t="shared" si="38"/>
        <v>6.8</v>
      </c>
      <c r="G368" s="13">
        <f t="shared" si="38"/>
        <v>26.65</v>
      </c>
      <c r="H368" s="13">
        <f t="shared" si="38"/>
        <v>228.5</v>
      </c>
      <c r="I368" s="13">
        <f t="shared" si="38"/>
        <v>12.71</v>
      </c>
      <c r="J368" s="15"/>
    </row>
    <row r="369" spans="1:11" ht="18.75" x14ac:dyDescent="0.25">
      <c r="A369" s="88" t="s">
        <v>23</v>
      </c>
      <c r="B369" s="88"/>
      <c r="C369" s="88"/>
      <c r="D369" s="14">
        <f t="shared" ref="D369:I369" si="39">SUM(D348,D351,D360,D364,D368)</f>
        <v>1618</v>
      </c>
      <c r="E369" s="13">
        <f t="shared" si="39"/>
        <v>37.56</v>
      </c>
      <c r="F369" s="13">
        <f t="shared" si="39"/>
        <v>39.709999999999994</v>
      </c>
      <c r="G369" s="13">
        <f t="shared" si="39"/>
        <v>212.28</v>
      </c>
      <c r="H369" s="13">
        <f t="shared" si="39"/>
        <v>1400.1599999999999</v>
      </c>
      <c r="I369" s="13">
        <f t="shared" si="39"/>
        <v>54.660000000000004</v>
      </c>
      <c r="J369" s="12"/>
    </row>
    <row r="370" spans="1:11" ht="18.75" customHeight="1" x14ac:dyDescent="0.25">
      <c r="A370" s="91" t="s">
        <v>22</v>
      </c>
      <c r="B370" s="91"/>
      <c r="C370" s="91"/>
      <c r="D370" s="91"/>
      <c r="E370" s="91"/>
      <c r="F370" s="91"/>
      <c r="G370" s="91"/>
      <c r="H370" s="91"/>
      <c r="I370" s="91"/>
      <c r="J370" s="91"/>
    </row>
    <row r="371" spans="1:11" ht="18.75" customHeight="1" x14ac:dyDescent="0.25">
      <c r="A371" s="92"/>
      <c r="B371" s="92"/>
      <c r="C371" s="92"/>
      <c r="D371" s="92"/>
      <c r="E371" s="92"/>
      <c r="F371" s="92"/>
      <c r="G371" s="92"/>
      <c r="H371" s="92"/>
      <c r="I371" s="92"/>
      <c r="J371" s="92"/>
    </row>
    <row r="372" spans="1:11" s="10" customFormat="1" ht="18.75" x14ac:dyDescent="0.25">
      <c r="A372" s="92"/>
      <c r="B372" s="92"/>
      <c r="C372" s="92"/>
      <c r="D372" s="92"/>
      <c r="E372" s="92"/>
      <c r="F372" s="92"/>
      <c r="G372" s="92"/>
      <c r="H372" s="92"/>
      <c r="I372" s="92"/>
      <c r="J372" s="92"/>
    </row>
    <row r="373" spans="1:11" ht="18.75" customHeight="1" x14ac:dyDescent="0.25">
      <c r="A373" s="92"/>
      <c r="B373" s="92"/>
      <c r="C373" s="92"/>
      <c r="D373" s="92"/>
      <c r="E373" s="92"/>
      <c r="F373" s="92"/>
      <c r="G373" s="92"/>
      <c r="H373" s="92"/>
      <c r="I373" s="92"/>
      <c r="J373" s="92"/>
    </row>
    <row r="374" spans="1:11" ht="18.75" x14ac:dyDescent="0.3">
      <c r="A374" s="93" t="s">
        <v>21</v>
      </c>
      <c r="B374" s="93"/>
      <c r="C374" s="93"/>
      <c r="D374" s="93"/>
      <c r="E374" s="93"/>
      <c r="F374" s="93"/>
      <c r="G374" s="93"/>
      <c r="H374" s="93"/>
      <c r="I374" s="93"/>
      <c r="J374" s="93"/>
    </row>
    <row r="375" spans="1:11" ht="15.75" x14ac:dyDescent="0.25">
      <c r="A375" s="110" t="s">
        <v>20</v>
      </c>
      <c r="B375" s="111"/>
      <c r="C375" s="110" t="s">
        <v>19</v>
      </c>
      <c r="D375" s="111"/>
      <c r="E375" s="112" t="s">
        <v>18</v>
      </c>
      <c r="F375" s="113"/>
      <c r="G375" s="112" t="s">
        <v>17</v>
      </c>
      <c r="H375" s="113"/>
      <c r="I375" s="112" t="s">
        <v>16</v>
      </c>
      <c r="J375" s="113"/>
    </row>
    <row r="376" spans="1:11" ht="15.75" x14ac:dyDescent="0.25">
      <c r="A376" s="11" t="s">
        <v>15</v>
      </c>
      <c r="B376" s="11" t="s">
        <v>1</v>
      </c>
      <c r="C376" s="11" t="s">
        <v>15</v>
      </c>
      <c r="D376" s="11" t="s">
        <v>1</v>
      </c>
      <c r="E376" s="5" t="s">
        <v>15</v>
      </c>
      <c r="F376" s="5" t="s">
        <v>1</v>
      </c>
      <c r="G376" s="5" t="s">
        <v>15</v>
      </c>
      <c r="H376" s="5" t="s">
        <v>1</v>
      </c>
      <c r="I376" s="5" t="s">
        <v>15</v>
      </c>
      <c r="J376" s="5" t="s">
        <v>1</v>
      </c>
    </row>
    <row r="377" spans="1:11" ht="15.75" x14ac:dyDescent="0.25">
      <c r="A377" s="11" t="s">
        <v>14</v>
      </c>
      <c r="B377" s="11">
        <f>SUM(D348,D351)</f>
        <v>508</v>
      </c>
      <c r="C377" s="11" t="s">
        <v>13</v>
      </c>
      <c r="D377" s="11">
        <f>D360</f>
        <v>620</v>
      </c>
      <c r="E377" s="5" t="s">
        <v>12</v>
      </c>
      <c r="F377" s="5">
        <f>D364</f>
        <v>240</v>
      </c>
      <c r="G377" s="5" t="s">
        <v>11</v>
      </c>
      <c r="H377" s="5">
        <f>D368</f>
        <v>250</v>
      </c>
      <c r="I377" s="5" t="s">
        <v>10</v>
      </c>
      <c r="J377" s="5">
        <f>SUM(D369)</f>
        <v>1618</v>
      </c>
    </row>
    <row r="378" spans="1:11" s="10" customFormat="1" ht="18.75" x14ac:dyDescent="0.3">
      <c r="A378" s="89" t="s">
        <v>9</v>
      </c>
      <c r="B378" s="89"/>
      <c r="C378" s="89"/>
      <c r="D378" s="89"/>
      <c r="E378" s="89"/>
      <c r="F378" s="89"/>
      <c r="G378" s="89"/>
      <c r="H378" s="89"/>
      <c r="I378" s="89"/>
      <c r="J378" s="89"/>
    </row>
    <row r="379" spans="1:11" ht="31.5" x14ac:dyDescent="0.25">
      <c r="A379" s="85"/>
      <c r="B379" s="85"/>
      <c r="C379" s="98" t="s">
        <v>8</v>
      </c>
      <c r="D379" s="98"/>
      <c r="E379" s="9" t="s">
        <v>7</v>
      </c>
      <c r="F379" s="9" t="s">
        <v>6</v>
      </c>
      <c r="G379" s="9" t="s">
        <v>5</v>
      </c>
      <c r="H379" s="8" t="s">
        <v>4</v>
      </c>
      <c r="I379" s="7" t="s">
        <v>3</v>
      </c>
      <c r="J379" s="85"/>
    </row>
    <row r="380" spans="1:11" ht="15.75" x14ac:dyDescent="0.25">
      <c r="A380" s="85"/>
      <c r="B380" s="85"/>
      <c r="C380" s="96" t="s">
        <v>72</v>
      </c>
      <c r="D380" s="97"/>
      <c r="E380" s="5">
        <v>42</v>
      </c>
      <c r="F380" s="5">
        <v>47</v>
      </c>
      <c r="G380" s="5">
        <v>203</v>
      </c>
      <c r="H380" s="6">
        <v>1400</v>
      </c>
      <c r="I380" s="5">
        <v>50</v>
      </c>
      <c r="J380" s="85"/>
    </row>
    <row r="381" spans="1:11" ht="15.75" x14ac:dyDescent="0.25">
      <c r="A381" s="85"/>
      <c r="B381" s="85"/>
      <c r="C381" s="96" t="s">
        <v>71</v>
      </c>
      <c r="D381" s="97"/>
      <c r="E381" s="5">
        <f>E369</f>
        <v>37.56</v>
      </c>
      <c r="F381" s="5">
        <f>F369</f>
        <v>39.709999999999994</v>
      </c>
      <c r="G381" s="5">
        <f>G369</f>
        <v>212.28</v>
      </c>
      <c r="H381" s="5">
        <f>H369</f>
        <v>1400.1599999999999</v>
      </c>
      <c r="I381" s="5">
        <f>I369</f>
        <v>54.660000000000004</v>
      </c>
      <c r="J381" s="85"/>
    </row>
    <row r="382" spans="1:11" ht="15.75" x14ac:dyDescent="0.25">
      <c r="A382" s="85"/>
      <c r="B382" s="85"/>
      <c r="C382" s="96" t="s">
        <v>0</v>
      </c>
      <c r="D382" s="97"/>
      <c r="E382" s="4">
        <f>SUM(E381*100/E380)</f>
        <v>89.428571428571431</v>
      </c>
      <c r="F382" s="4">
        <f>SUM(F381*100/F380)</f>
        <v>84.489361702127653</v>
      </c>
      <c r="G382" s="4">
        <f>SUM(G381*100/G380)</f>
        <v>104.57142857142857</v>
      </c>
      <c r="H382" s="4">
        <f>SUM(H381*100/H380)</f>
        <v>100.01142857142857</v>
      </c>
      <c r="I382" s="4">
        <f>SUM(I381*100/I380)</f>
        <v>109.32</v>
      </c>
      <c r="J382" s="85"/>
      <c r="K382" s="2"/>
    </row>
    <row r="383" spans="1:11" ht="15.75" customHeight="1" x14ac:dyDescent="0.25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2"/>
    </row>
    <row r="384" spans="1:11" s="10" customFormat="1" ht="23.25" x14ac:dyDescent="0.25">
      <c r="A384" s="99" t="s">
        <v>57</v>
      </c>
      <c r="B384" s="99"/>
      <c r="C384" s="99"/>
      <c r="D384" s="99"/>
      <c r="E384" s="99"/>
      <c r="F384" s="99"/>
      <c r="G384" s="99"/>
      <c r="H384" s="99"/>
      <c r="I384" s="99"/>
      <c r="J384" s="99"/>
      <c r="K384" s="27"/>
    </row>
    <row r="385" spans="1:11" s="10" customFormat="1" ht="23.25" x14ac:dyDescent="0.25">
      <c r="A385" s="99" t="s">
        <v>56</v>
      </c>
      <c r="B385" s="99"/>
      <c r="C385" s="99"/>
      <c r="D385" s="99"/>
      <c r="E385" s="99"/>
      <c r="F385" s="99"/>
      <c r="G385" s="99"/>
      <c r="H385" s="99"/>
      <c r="I385" s="99"/>
      <c r="J385" s="99"/>
      <c r="K385" s="27"/>
    </row>
    <row r="386" spans="1:11" s="10" customFormat="1" ht="23.25" x14ac:dyDescent="0.25">
      <c r="A386" s="99" t="s">
        <v>55</v>
      </c>
      <c r="B386" s="99"/>
      <c r="C386" s="99"/>
      <c r="D386" s="99"/>
      <c r="E386" s="99"/>
      <c r="F386" s="99"/>
      <c r="G386" s="99"/>
      <c r="H386" s="99"/>
      <c r="I386" s="99"/>
      <c r="J386" s="99"/>
      <c r="K386" s="27"/>
    </row>
    <row r="387" spans="1:11" s="10" customFormat="1" ht="18.75" customHeight="1" x14ac:dyDescent="0.25">
      <c r="A387" s="106" t="s">
        <v>54</v>
      </c>
      <c r="B387" s="106"/>
      <c r="C387" s="106"/>
      <c r="D387" s="106"/>
      <c r="E387" s="106"/>
      <c r="F387" s="106"/>
      <c r="G387" s="106"/>
      <c r="H387" s="106"/>
      <c r="I387" s="106"/>
      <c r="J387" s="106"/>
    </row>
    <row r="388" spans="1:11" s="10" customFormat="1" ht="18.75" customHeight="1" x14ac:dyDescent="0.25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</row>
    <row r="389" spans="1:11" s="10" customFormat="1" ht="18.75" customHeight="1" x14ac:dyDescent="0.25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</row>
    <row r="390" spans="1:11" s="10" customFormat="1" ht="18.75" x14ac:dyDescent="0.25">
      <c r="A390" s="107" t="s">
        <v>53</v>
      </c>
      <c r="B390" s="107"/>
      <c r="C390" s="107"/>
      <c r="D390" s="107"/>
      <c r="E390" s="107"/>
      <c r="F390" s="107"/>
      <c r="G390" s="107"/>
      <c r="H390" s="107"/>
      <c r="I390" s="107"/>
      <c r="J390" s="107"/>
    </row>
    <row r="391" spans="1:11" s="10" customFormat="1" ht="18.75" x14ac:dyDescent="0.25">
      <c r="A391" s="107"/>
      <c r="B391" s="107"/>
      <c r="C391" s="107"/>
      <c r="D391" s="107"/>
      <c r="E391" s="107"/>
      <c r="F391" s="107"/>
      <c r="G391" s="107"/>
      <c r="H391" s="107"/>
      <c r="I391" s="107"/>
      <c r="J391" s="107"/>
    </row>
    <row r="392" spans="1:11" s="10" customFormat="1" ht="18.75" x14ac:dyDescent="0.25">
      <c r="A392" s="108"/>
      <c r="B392" s="108"/>
      <c r="C392" s="108"/>
      <c r="D392" s="108"/>
      <c r="E392" s="108"/>
      <c r="F392" s="108"/>
      <c r="G392" s="108"/>
      <c r="H392" s="108"/>
      <c r="I392" s="108"/>
      <c r="J392" s="108"/>
    </row>
    <row r="393" spans="1:11" s="24" customFormat="1" ht="16.5" x14ac:dyDescent="0.25">
      <c r="A393" s="90" t="s">
        <v>52</v>
      </c>
      <c r="B393" s="90" t="s">
        <v>51</v>
      </c>
      <c r="C393" s="90"/>
      <c r="D393" s="90" t="s">
        <v>50</v>
      </c>
      <c r="E393" s="120" t="s">
        <v>49</v>
      </c>
      <c r="F393" s="120"/>
      <c r="G393" s="120"/>
      <c r="H393" s="90" t="s">
        <v>48</v>
      </c>
      <c r="I393" s="105" t="s">
        <v>3</v>
      </c>
      <c r="J393" s="90" t="s">
        <v>47</v>
      </c>
    </row>
    <row r="394" spans="1:11" s="24" customFormat="1" ht="31.5" customHeight="1" x14ac:dyDescent="0.25">
      <c r="A394" s="90"/>
      <c r="B394" s="90"/>
      <c r="C394" s="90"/>
      <c r="D394" s="90"/>
      <c r="E394" s="26" t="s">
        <v>46</v>
      </c>
      <c r="F394" s="26" t="s">
        <v>45</v>
      </c>
      <c r="G394" s="26" t="s">
        <v>44</v>
      </c>
      <c r="H394" s="90"/>
      <c r="I394" s="105"/>
      <c r="J394" s="90"/>
    </row>
    <row r="395" spans="1:11" s="24" customFormat="1" ht="21" customHeight="1" x14ac:dyDescent="0.25">
      <c r="A395" s="104" t="s">
        <v>81</v>
      </c>
      <c r="B395" s="104"/>
      <c r="C395" s="104"/>
      <c r="D395" s="25"/>
      <c r="E395" s="16"/>
      <c r="F395" s="16"/>
      <c r="G395" s="16"/>
      <c r="H395" s="16"/>
      <c r="I395" s="25"/>
      <c r="J395" s="25"/>
    </row>
    <row r="396" spans="1:11" s="24" customFormat="1" ht="20.25" x14ac:dyDescent="0.25">
      <c r="A396" s="100" t="s">
        <v>42</v>
      </c>
      <c r="B396" s="84" t="s">
        <v>80</v>
      </c>
      <c r="C396" s="84"/>
      <c r="D396" s="18">
        <v>180</v>
      </c>
      <c r="E396" s="17">
        <v>5.37</v>
      </c>
      <c r="F396" s="17">
        <v>4.93</v>
      </c>
      <c r="G396" s="17">
        <v>15.37</v>
      </c>
      <c r="H396" s="17">
        <v>140.57</v>
      </c>
      <c r="I396" s="17">
        <v>0.81</v>
      </c>
      <c r="J396" s="16">
        <v>101</v>
      </c>
    </row>
    <row r="397" spans="1:11" ht="20.25" x14ac:dyDescent="0.25">
      <c r="A397" s="100"/>
      <c r="B397" s="84" t="s">
        <v>79</v>
      </c>
      <c r="C397" s="84"/>
      <c r="D397" s="19">
        <v>30</v>
      </c>
      <c r="E397" s="17">
        <v>2.4</v>
      </c>
      <c r="F397" s="17">
        <v>3.2</v>
      </c>
      <c r="G397" s="17">
        <v>17.2</v>
      </c>
      <c r="H397" s="17">
        <v>107.1</v>
      </c>
      <c r="I397" s="17">
        <v>0</v>
      </c>
      <c r="J397" s="16"/>
    </row>
    <row r="398" spans="1:11" ht="20.25" x14ac:dyDescent="0.25">
      <c r="A398" s="100"/>
      <c r="B398" s="84" t="s">
        <v>40</v>
      </c>
      <c r="C398" s="84"/>
      <c r="D398" s="18">
        <v>8</v>
      </c>
      <c r="E398" s="23">
        <v>0.05</v>
      </c>
      <c r="F398" s="22">
        <v>5.8</v>
      </c>
      <c r="G398" s="22">
        <v>0.1</v>
      </c>
      <c r="H398" s="22">
        <v>52.8</v>
      </c>
      <c r="I398" s="22">
        <v>0</v>
      </c>
      <c r="J398" s="16"/>
    </row>
    <row r="399" spans="1:11" ht="20.25" x14ac:dyDescent="0.25">
      <c r="A399" s="100"/>
      <c r="B399" s="84" t="s">
        <v>39</v>
      </c>
      <c r="C399" s="84"/>
      <c r="D399" s="18">
        <v>180</v>
      </c>
      <c r="E399" s="15">
        <v>2.56</v>
      </c>
      <c r="F399" s="15">
        <v>2.41</v>
      </c>
      <c r="G399" s="15">
        <v>14.36</v>
      </c>
      <c r="H399" s="15">
        <v>86</v>
      </c>
      <c r="I399" s="15">
        <v>1.17</v>
      </c>
      <c r="J399" s="16">
        <v>414</v>
      </c>
    </row>
    <row r="400" spans="1:11" ht="18.75" x14ac:dyDescent="0.25">
      <c r="A400" s="88" t="s">
        <v>24</v>
      </c>
      <c r="B400" s="88"/>
      <c r="C400" s="88"/>
      <c r="D400" s="14">
        <f t="shared" ref="D400:I400" si="40">SUM(D396:D399)</f>
        <v>398</v>
      </c>
      <c r="E400" s="13">
        <f t="shared" si="40"/>
        <v>10.379999999999999</v>
      </c>
      <c r="F400" s="13">
        <f t="shared" si="40"/>
        <v>16.34</v>
      </c>
      <c r="G400" s="13">
        <f t="shared" si="40"/>
        <v>47.03</v>
      </c>
      <c r="H400" s="13">
        <f t="shared" si="40"/>
        <v>386.46999999999997</v>
      </c>
      <c r="I400" s="13">
        <f t="shared" si="40"/>
        <v>1.98</v>
      </c>
      <c r="J400" s="15"/>
    </row>
    <row r="401" spans="1:10" x14ac:dyDescent="0.25">
      <c r="A401" s="85"/>
      <c r="B401" s="85"/>
      <c r="C401" s="85"/>
      <c r="D401" s="85"/>
      <c r="E401" s="85"/>
      <c r="F401" s="85"/>
      <c r="G401" s="85"/>
      <c r="H401" s="85"/>
      <c r="I401" s="85"/>
      <c r="J401" s="85"/>
    </row>
    <row r="402" spans="1:10" ht="37.5" x14ac:dyDescent="0.25">
      <c r="A402" s="22" t="s">
        <v>38</v>
      </c>
      <c r="B402" s="101" t="s">
        <v>37</v>
      </c>
      <c r="C402" s="84"/>
      <c r="D402" s="18">
        <v>100</v>
      </c>
      <c r="E402" s="17">
        <v>0.36</v>
      </c>
      <c r="F402" s="17">
        <v>0.36</v>
      </c>
      <c r="G402" s="17">
        <v>8.82</v>
      </c>
      <c r="H402" s="17">
        <v>39.6</v>
      </c>
      <c r="I402" s="17">
        <v>9</v>
      </c>
      <c r="J402" s="17"/>
    </row>
    <row r="403" spans="1:10" ht="18.75" x14ac:dyDescent="0.25">
      <c r="A403" s="88" t="s">
        <v>24</v>
      </c>
      <c r="B403" s="88"/>
      <c r="C403" s="88"/>
      <c r="D403" s="14">
        <f t="shared" ref="D403:I403" si="41">D402</f>
        <v>100</v>
      </c>
      <c r="E403" s="14">
        <f t="shared" si="41"/>
        <v>0.36</v>
      </c>
      <c r="F403" s="14">
        <f t="shared" si="41"/>
        <v>0.36</v>
      </c>
      <c r="G403" s="14">
        <f t="shared" si="41"/>
        <v>8.82</v>
      </c>
      <c r="H403" s="14">
        <f t="shared" si="41"/>
        <v>39.6</v>
      </c>
      <c r="I403" s="14">
        <f t="shared" si="41"/>
        <v>9</v>
      </c>
      <c r="J403" s="13"/>
    </row>
    <row r="404" spans="1:10" x14ac:dyDescent="0.25">
      <c r="A404" s="87"/>
      <c r="B404" s="87"/>
      <c r="C404" s="87"/>
      <c r="D404" s="87"/>
      <c r="E404" s="87"/>
      <c r="F404" s="87"/>
      <c r="G404" s="87"/>
      <c r="H404" s="87"/>
      <c r="I404" s="87"/>
      <c r="J404" s="87"/>
    </row>
    <row r="405" spans="1:10" ht="20.25" x14ac:dyDescent="0.25">
      <c r="A405" s="100" t="s">
        <v>19</v>
      </c>
      <c r="B405" s="84" t="s">
        <v>78</v>
      </c>
      <c r="C405" s="84"/>
      <c r="D405" s="18">
        <v>80</v>
      </c>
      <c r="E405" s="17">
        <v>2.06</v>
      </c>
      <c r="F405" s="17">
        <v>3.23</v>
      </c>
      <c r="G405" s="17">
        <v>9.42</v>
      </c>
      <c r="H405" s="17">
        <v>75.099999999999994</v>
      </c>
      <c r="I405" s="17">
        <v>1.7</v>
      </c>
      <c r="J405" s="16">
        <v>336</v>
      </c>
    </row>
    <row r="406" spans="1:10" ht="20.25" x14ac:dyDescent="0.25">
      <c r="A406" s="100"/>
      <c r="B406" s="102" t="s">
        <v>77</v>
      </c>
      <c r="C406" s="103"/>
      <c r="D406" s="18">
        <v>180</v>
      </c>
      <c r="E406" s="17">
        <v>4.03</v>
      </c>
      <c r="F406" s="17">
        <v>2</v>
      </c>
      <c r="G406" s="17">
        <v>12.17</v>
      </c>
      <c r="H406" s="17">
        <v>86.07</v>
      </c>
      <c r="I406" s="17">
        <v>8.08</v>
      </c>
      <c r="J406" s="16">
        <v>95</v>
      </c>
    </row>
    <row r="407" spans="1:10" ht="20.25" x14ac:dyDescent="0.25">
      <c r="A407" s="100"/>
      <c r="B407" s="84" t="s">
        <v>76</v>
      </c>
      <c r="C407" s="84"/>
      <c r="D407" s="18">
        <v>60</v>
      </c>
      <c r="E407" s="17">
        <v>6.8</v>
      </c>
      <c r="F407" s="17">
        <v>3.48</v>
      </c>
      <c r="G407" s="17">
        <v>8.6999999999999993</v>
      </c>
      <c r="H407" s="17">
        <v>146.34</v>
      </c>
      <c r="I407" s="17">
        <v>0.14000000000000001</v>
      </c>
      <c r="J407" s="16">
        <v>298</v>
      </c>
    </row>
    <row r="408" spans="1:10" ht="20.25" x14ac:dyDescent="0.25">
      <c r="A408" s="100"/>
      <c r="B408" s="84" t="s">
        <v>75</v>
      </c>
      <c r="C408" s="84"/>
      <c r="D408" s="18">
        <v>100</v>
      </c>
      <c r="E408" s="17">
        <v>2.0499999999999998</v>
      </c>
      <c r="F408" s="17">
        <v>7.1</v>
      </c>
      <c r="G408" s="17">
        <v>13.62</v>
      </c>
      <c r="H408" s="17">
        <v>113.6</v>
      </c>
      <c r="I408" s="17">
        <v>12.08</v>
      </c>
      <c r="J408" s="16">
        <v>339</v>
      </c>
    </row>
    <row r="409" spans="1:10" ht="20.25" x14ac:dyDescent="0.25">
      <c r="A409" s="100"/>
      <c r="B409" s="84" t="s">
        <v>32</v>
      </c>
      <c r="C409" s="84"/>
      <c r="D409" s="19">
        <v>30</v>
      </c>
      <c r="E409" s="17">
        <v>2.31</v>
      </c>
      <c r="F409" s="17">
        <v>0.3</v>
      </c>
      <c r="G409" s="17">
        <v>12.9</v>
      </c>
      <c r="H409" s="17">
        <v>71</v>
      </c>
      <c r="I409" s="17">
        <v>0</v>
      </c>
      <c r="J409" s="16"/>
    </row>
    <row r="410" spans="1:10" ht="20.25" x14ac:dyDescent="0.25">
      <c r="A410" s="100"/>
      <c r="B410" s="84" t="s">
        <v>31</v>
      </c>
      <c r="C410" s="84"/>
      <c r="D410" s="18">
        <v>30</v>
      </c>
      <c r="E410" s="17">
        <v>1.66</v>
      </c>
      <c r="F410" s="17">
        <v>0.36</v>
      </c>
      <c r="G410" s="17">
        <v>10.02</v>
      </c>
      <c r="H410" s="17">
        <v>52</v>
      </c>
      <c r="I410" s="17">
        <v>0</v>
      </c>
      <c r="J410" s="16"/>
    </row>
    <row r="411" spans="1:10" ht="20.25" x14ac:dyDescent="0.25">
      <c r="A411" s="100"/>
      <c r="B411" s="84" t="s">
        <v>29</v>
      </c>
      <c r="C411" s="84"/>
      <c r="D411" s="18">
        <v>180</v>
      </c>
      <c r="E411" s="17">
        <v>0.25</v>
      </c>
      <c r="F411" s="17">
        <v>0.01</v>
      </c>
      <c r="G411" s="17">
        <v>24.99</v>
      </c>
      <c r="H411" s="17">
        <v>81</v>
      </c>
      <c r="I411" s="17">
        <v>0.36</v>
      </c>
      <c r="J411" s="16">
        <v>394</v>
      </c>
    </row>
    <row r="412" spans="1:10" ht="18.75" x14ac:dyDescent="0.25">
      <c r="A412" s="88" t="s">
        <v>24</v>
      </c>
      <c r="B412" s="88"/>
      <c r="C412" s="88"/>
      <c r="D412" s="14">
        <f t="shared" ref="D412:I412" si="42">SUM(D405:D411)</f>
        <v>660</v>
      </c>
      <c r="E412" s="13">
        <f t="shared" si="42"/>
        <v>19.16</v>
      </c>
      <c r="F412" s="13">
        <f t="shared" si="42"/>
        <v>16.48</v>
      </c>
      <c r="G412" s="13">
        <f t="shared" si="42"/>
        <v>91.82</v>
      </c>
      <c r="H412" s="13">
        <f t="shared" si="42"/>
        <v>625.11</v>
      </c>
      <c r="I412" s="13">
        <f t="shared" si="42"/>
        <v>22.36</v>
      </c>
      <c r="J412" s="13"/>
    </row>
    <row r="413" spans="1:10" x14ac:dyDescent="0.25">
      <c r="A413" s="85"/>
      <c r="B413" s="85"/>
      <c r="C413" s="85"/>
      <c r="D413" s="85"/>
      <c r="E413" s="85"/>
      <c r="F413" s="85"/>
      <c r="G413" s="85"/>
      <c r="H413" s="85"/>
      <c r="I413" s="85"/>
      <c r="J413" s="85"/>
    </row>
    <row r="414" spans="1:10" ht="20.25" x14ac:dyDescent="0.25">
      <c r="A414" s="90" t="s">
        <v>18</v>
      </c>
      <c r="B414" s="115" t="s">
        <v>62</v>
      </c>
      <c r="C414" s="116"/>
      <c r="D414" s="18">
        <v>20</v>
      </c>
      <c r="E414" s="17">
        <v>1.2</v>
      </c>
      <c r="F414" s="17">
        <v>3.2</v>
      </c>
      <c r="G414" s="17">
        <v>14.8</v>
      </c>
      <c r="H414" s="17">
        <v>84.6</v>
      </c>
      <c r="I414" s="17">
        <v>0</v>
      </c>
      <c r="J414" s="16" t="s">
        <v>74</v>
      </c>
    </row>
    <row r="415" spans="1:10" ht="20.25" x14ac:dyDescent="0.25">
      <c r="A415" s="90"/>
      <c r="B415" s="84" t="s">
        <v>28</v>
      </c>
      <c r="C415" s="86"/>
      <c r="D415" s="18">
        <v>150</v>
      </c>
      <c r="E415" s="17">
        <v>3.75</v>
      </c>
      <c r="F415" s="17">
        <v>4.5</v>
      </c>
      <c r="G415" s="17">
        <v>6</v>
      </c>
      <c r="H415" s="17">
        <v>76.5</v>
      </c>
      <c r="I415" s="17">
        <v>1.06</v>
      </c>
      <c r="J415" s="16"/>
    </row>
    <row r="416" spans="1:10" ht="18.75" x14ac:dyDescent="0.25">
      <c r="A416" s="88" t="s">
        <v>24</v>
      </c>
      <c r="B416" s="88"/>
      <c r="C416" s="88"/>
      <c r="D416" s="14">
        <f t="shared" ref="D416:I416" si="43">SUM(D414:D415)</f>
        <v>170</v>
      </c>
      <c r="E416" s="13">
        <f t="shared" si="43"/>
        <v>4.95</v>
      </c>
      <c r="F416" s="13">
        <f t="shared" si="43"/>
        <v>7.7</v>
      </c>
      <c r="G416" s="13">
        <f t="shared" si="43"/>
        <v>20.8</v>
      </c>
      <c r="H416" s="13">
        <f t="shared" si="43"/>
        <v>161.1</v>
      </c>
      <c r="I416" s="13">
        <f t="shared" si="43"/>
        <v>1.06</v>
      </c>
      <c r="J416" s="21"/>
    </row>
    <row r="417" spans="1:11" x14ac:dyDescent="0.25">
      <c r="A417" s="119"/>
      <c r="B417" s="119"/>
      <c r="C417" s="119"/>
      <c r="D417" s="119"/>
      <c r="E417" s="119"/>
      <c r="F417" s="119"/>
      <c r="G417" s="119"/>
      <c r="H417" s="119"/>
      <c r="I417" s="119"/>
      <c r="J417" s="119"/>
    </row>
    <row r="418" spans="1:11" ht="20.25" x14ac:dyDescent="0.25">
      <c r="A418" s="100" t="s">
        <v>17</v>
      </c>
      <c r="B418" s="84" t="s">
        <v>73</v>
      </c>
      <c r="C418" s="84"/>
      <c r="D418" s="19">
        <v>70</v>
      </c>
      <c r="E418" s="17">
        <v>10.85</v>
      </c>
      <c r="F418" s="17">
        <v>5.2</v>
      </c>
      <c r="G418" s="17">
        <v>3.71</v>
      </c>
      <c r="H418" s="17">
        <v>113.12</v>
      </c>
      <c r="I418" s="17">
        <v>7.28</v>
      </c>
      <c r="J418" s="16">
        <v>202</v>
      </c>
    </row>
    <row r="419" spans="1:11" ht="20.25" x14ac:dyDescent="0.25">
      <c r="A419" s="100"/>
      <c r="B419" s="86" t="s">
        <v>59</v>
      </c>
      <c r="C419" s="101"/>
      <c r="D419" s="18">
        <v>180</v>
      </c>
      <c r="E419" s="17">
        <v>0.12</v>
      </c>
      <c r="F419" s="17">
        <v>0.02</v>
      </c>
      <c r="G419" s="17">
        <v>10.199999999999999</v>
      </c>
      <c r="H419" s="17">
        <v>41</v>
      </c>
      <c r="I419" s="17">
        <v>2.83</v>
      </c>
      <c r="J419" s="16">
        <v>412</v>
      </c>
    </row>
    <row r="420" spans="1:11" ht="20.25" x14ac:dyDescent="0.25">
      <c r="A420" s="100"/>
      <c r="B420" s="84" t="s">
        <v>31</v>
      </c>
      <c r="C420" s="84"/>
      <c r="D420" s="18">
        <v>20</v>
      </c>
      <c r="E420" s="15">
        <v>1.1000000000000001</v>
      </c>
      <c r="F420" s="15">
        <v>0.2</v>
      </c>
      <c r="G420" s="15">
        <v>7.32</v>
      </c>
      <c r="H420" s="15">
        <v>34.799999999999997</v>
      </c>
      <c r="I420" s="15">
        <v>0</v>
      </c>
      <c r="J420" s="16"/>
    </row>
    <row r="421" spans="1:11" ht="18.75" x14ac:dyDescent="0.25">
      <c r="A421" s="88" t="s">
        <v>24</v>
      </c>
      <c r="B421" s="88"/>
      <c r="C421" s="88"/>
      <c r="D421" s="14">
        <f t="shared" ref="D421:I421" si="44">SUM(D418:D420)</f>
        <v>270</v>
      </c>
      <c r="E421" s="13">
        <f t="shared" si="44"/>
        <v>12.069999999999999</v>
      </c>
      <c r="F421" s="13">
        <f t="shared" si="44"/>
        <v>5.42</v>
      </c>
      <c r="G421" s="13">
        <f t="shared" si="44"/>
        <v>21.23</v>
      </c>
      <c r="H421" s="13">
        <f t="shared" si="44"/>
        <v>188.92000000000002</v>
      </c>
      <c r="I421" s="13">
        <f t="shared" si="44"/>
        <v>10.11</v>
      </c>
      <c r="J421" s="13"/>
    </row>
    <row r="422" spans="1:11" ht="18.75" x14ac:dyDescent="0.25">
      <c r="A422" s="88" t="s">
        <v>23</v>
      </c>
      <c r="B422" s="88"/>
      <c r="C422" s="88"/>
      <c r="D422" s="14">
        <f>SUM(D400,D403,D412,D416,D421)</f>
        <v>1598</v>
      </c>
      <c r="E422" s="13">
        <f>SUM(E421,E416,E412,E403,E400)</f>
        <v>46.92</v>
      </c>
      <c r="F422" s="13">
        <f>SUM(F400,F403,F412,F416,F421)</f>
        <v>46.300000000000004</v>
      </c>
      <c r="G422" s="13">
        <f>SUM(G400,G403,G412,G416,G421)</f>
        <v>189.7</v>
      </c>
      <c r="H422" s="13">
        <f>SUM(H400,H403,H412,H416,H421)</f>
        <v>1401.2</v>
      </c>
      <c r="I422" s="13">
        <f>SUM(I400,I403,I412,I416,I421)</f>
        <v>44.510000000000005</v>
      </c>
      <c r="J422" s="12"/>
    </row>
    <row r="423" spans="1:11" ht="15.75" customHeight="1" x14ac:dyDescent="0.25">
      <c r="A423" s="91" t="s">
        <v>22</v>
      </c>
      <c r="B423" s="91"/>
      <c r="C423" s="91"/>
      <c r="D423" s="91"/>
      <c r="E423" s="91"/>
      <c r="F423" s="91"/>
      <c r="G423" s="91"/>
      <c r="H423" s="91"/>
      <c r="I423" s="91"/>
      <c r="J423" s="91"/>
    </row>
    <row r="424" spans="1:11" ht="15.75" customHeight="1" x14ac:dyDescent="0.25">
      <c r="A424" s="92"/>
      <c r="B424" s="92"/>
      <c r="C424" s="92"/>
      <c r="D424" s="92"/>
      <c r="E424" s="92"/>
      <c r="F424" s="92"/>
      <c r="G424" s="92"/>
      <c r="H424" s="92"/>
      <c r="I424" s="92"/>
      <c r="J424" s="92"/>
    </row>
    <row r="425" spans="1:11" ht="15.75" customHeight="1" x14ac:dyDescent="0.25">
      <c r="A425" s="92"/>
      <c r="B425" s="92"/>
      <c r="C425" s="92"/>
      <c r="D425" s="92"/>
      <c r="E425" s="92"/>
      <c r="F425" s="92"/>
      <c r="G425" s="92"/>
      <c r="H425" s="92"/>
      <c r="I425" s="92"/>
      <c r="J425" s="92"/>
    </row>
    <row r="426" spans="1:11" ht="15.75" customHeight="1" x14ac:dyDescent="0.25">
      <c r="A426" s="92"/>
      <c r="B426" s="92"/>
      <c r="C426" s="92"/>
      <c r="D426" s="92"/>
      <c r="E426" s="92"/>
      <c r="F426" s="92"/>
      <c r="G426" s="92"/>
      <c r="H426" s="92"/>
      <c r="I426" s="92"/>
      <c r="J426" s="92"/>
    </row>
    <row r="427" spans="1:11" x14ac:dyDescent="0.25">
      <c r="A427" s="92"/>
      <c r="B427" s="92"/>
      <c r="C427" s="92"/>
      <c r="D427" s="92"/>
      <c r="E427" s="92"/>
      <c r="F427" s="92"/>
      <c r="G427" s="92"/>
      <c r="H427" s="92"/>
      <c r="I427" s="92"/>
      <c r="J427" s="92"/>
    </row>
    <row r="428" spans="1:11" s="10" customFormat="1" ht="18.75" x14ac:dyDescent="0.25">
      <c r="A428" s="92"/>
      <c r="B428" s="92"/>
      <c r="C428" s="92"/>
      <c r="D428" s="92"/>
      <c r="E428" s="92"/>
      <c r="F428" s="92"/>
      <c r="G428" s="92"/>
      <c r="H428" s="92"/>
      <c r="I428" s="92"/>
      <c r="J428" s="92"/>
    </row>
    <row r="429" spans="1:11" ht="18.75" x14ac:dyDescent="0.3">
      <c r="A429" s="93" t="s">
        <v>21</v>
      </c>
      <c r="B429" s="93"/>
      <c r="C429" s="93"/>
      <c r="D429" s="93"/>
      <c r="E429" s="93"/>
      <c r="F429" s="93"/>
      <c r="G429" s="93"/>
      <c r="H429" s="93"/>
      <c r="I429" s="93"/>
      <c r="J429" s="93"/>
    </row>
    <row r="430" spans="1:11" ht="15.75" x14ac:dyDescent="0.25">
      <c r="A430" s="110" t="s">
        <v>20</v>
      </c>
      <c r="B430" s="111"/>
      <c r="C430" s="110" t="s">
        <v>19</v>
      </c>
      <c r="D430" s="111"/>
      <c r="E430" s="112" t="s">
        <v>18</v>
      </c>
      <c r="F430" s="113"/>
      <c r="G430" s="112" t="s">
        <v>17</v>
      </c>
      <c r="H430" s="113"/>
      <c r="I430" s="112" t="s">
        <v>16</v>
      </c>
      <c r="J430" s="113"/>
    </row>
    <row r="431" spans="1:11" ht="15.75" x14ac:dyDescent="0.25">
      <c r="A431" s="11" t="s">
        <v>15</v>
      </c>
      <c r="B431" s="11" t="s">
        <v>1</v>
      </c>
      <c r="C431" s="11" t="s">
        <v>15</v>
      </c>
      <c r="D431" s="11" t="s">
        <v>1</v>
      </c>
      <c r="E431" s="5" t="s">
        <v>15</v>
      </c>
      <c r="F431" s="5" t="s">
        <v>1</v>
      </c>
      <c r="G431" s="5" t="s">
        <v>15</v>
      </c>
      <c r="H431" s="5" t="s">
        <v>1</v>
      </c>
      <c r="I431" s="5" t="s">
        <v>15</v>
      </c>
      <c r="J431" s="5" t="s">
        <v>1</v>
      </c>
    </row>
    <row r="432" spans="1:11" ht="15.75" x14ac:dyDescent="0.25">
      <c r="A432" s="11" t="s">
        <v>14</v>
      </c>
      <c r="B432" s="11">
        <f>SUM(D400,D403)</f>
        <v>498</v>
      </c>
      <c r="C432" s="11" t="s">
        <v>13</v>
      </c>
      <c r="D432" s="11">
        <f>D412</f>
        <v>660</v>
      </c>
      <c r="E432" s="5" t="s">
        <v>12</v>
      </c>
      <c r="F432" s="5">
        <f>D416</f>
        <v>170</v>
      </c>
      <c r="G432" s="5" t="s">
        <v>11</v>
      </c>
      <c r="H432" s="5">
        <f>D421</f>
        <v>270</v>
      </c>
      <c r="I432" s="5" t="s">
        <v>10</v>
      </c>
      <c r="J432" s="5">
        <f>SUM(D422)</f>
        <v>1598</v>
      </c>
      <c r="K432" s="3"/>
    </row>
    <row r="433" spans="1:11" ht="15" customHeight="1" x14ac:dyDescent="0.3">
      <c r="A433" s="89" t="s">
        <v>9</v>
      </c>
      <c r="B433" s="89"/>
      <c r="C433" s="89"/>
      <c r="D433" s="89"/>
      <c r="E433" s="89"/>
      <c r="F433" s="89"/>
      <c r="G433" s="89"/>
      <c r="H433" s="89"/>
      <c r="I433" s="89"/>
      <c r="J433" s="89"/>
      <c r="K433" s="3"/>
    </row>
    <row r="434" spans="1:11" ht="31.5" x14ac:dyDescent="0.25">
      <c r="A434" s="85"/>
      <c r="B434" s="85"/>
      <c r="C434" s="98" t="s">
        <v>8</v>
      </c>
      <c r="D434" s="98"/>
      <c r="E434" s="9" t="s">
        <v>7</v>
      </c>
      <c r="F434" s="9" t="s">
        <v>6</v>
      </c>
      <c r="G434" s="9" t="s">
        <v>5</v>
      </c>
      <c r="H434" s="8" t="s">
        <v>4</v>
      </c>
      <c r="I434" s="7" t="s">
        <v>3</v>
      </c>
      <c r="J434" s="85"/>
    </row>
    <row r="435" spans="1:11" ht="15.75" x14ac:dyDescent="0.25">
      <c r="A435" s="85"/>
      <c r="B435" s="85"/>
      <c r="C435" s="96" t="s">
        <v>72</v>
      </c>
      <c r="D435" s="97"/>
      <c r="E435" s="5">
        <v>42</v>
      </c>
      <c r="F435" s="5">
        <v>47</v>
      </c>
      <c r="G435" s="5">
        <v>203</v>
      </c>
      <c r="H435" s="6">
        <v>1400</v>
      </c>
      <c r="I435" s="5">
        <v>50</v>
      </c>
      <c r="J435" s="85"/>
    </row>
    <row r="436" spans="1:11" ht="15.75" x14ac:dyDescent="0.25">
      <c r="A436" s="85"/>
      <c r="B436" s="85"/>
      <c r="C436" s="96" t="s">
        <v>71</v>
      </c>
      <c r="D436" s="97"/>
      <c r="E436" s="5">
        <f>E422</f>
        <v>46.92</v>
      </c>
      <c r="F436" s="5">
        <f>F422</f>
        <v>46.300000000000004</v>
      </c>
      <c r="G436" s="5">
        <f>G422</f>
        <v>189.7</v>
      </c>
      <c r="H436" s="5">
        <f>H422</f>
        <v>1401.2</v>
      </c>
      <c r="I436" s="5">
        <f>I422</f>
        <v>44.510000000000005</v>
      </c>
      <c r="J436" s="85"/>
    </row>
    <row r="437" spans="1:11" ht="15.75" x14ac:dyDescent="0.25">
      <c r="A437" s="85"/>
      <c r="B437" s="85"/>
      <c r="C437" s="96" t="s">
        <v>0</v>
      </c>
      <c r="D437" s="97"/>
      <c r="E437" s="4">
        <f>SUM(E436*100/E435)</f>
        <v>111.71428571428571</v>
      </c>
      <c r="F437" s="4">
        <f>SUM(F436*100/F435)</f>
        <v>98.510638297872347</v>
      </c>
      <c r="G437" s="4">
        <f>SUM(G436*100/G435)</f>
        <v>93.448275862068968</v>
      </c>
      <c r="H437" s="4">
        <f>SUM(H436*100/H435)</f>
        <v>100.08571428571429</v>
      </c>
      <c r="I437" s="4">
        <f>SUM(I436*100/I435)</f>
        <v>89.020000000000024</v>
      </c>
      <c r="J437" s="85"/>
    </row>
    <row r="438" spans="1:11" x14ac:dyDescent="0.25">
      <c r="A438" s="85"/>
      <c r="B438" s="85"/>
      <c r="C438" s="85"/>
      <c r="D438" s="85"/>
      <c r="E438" s="85"/>
      <c r="F438" s="85"/>
      <c r="G438" s="85"/>
      <c r="H438" s="85"/>
      <c r="I438" s="85"/>
      <c r="J438" s="85"/>
    </row>
    <row r="439" spans="1:11" s="10" customFormat="1" ht="23.25" x14ac:dyDescent="0.25">
      <c r="A439" s="99" t="s">
        <v>57</v>
      </c>
      <c r="B439" s="99"/>
      <c r="C439" s="99"/>
      <c r="D439" s="99"/>
      <c r="E439" s="99"/>
      <c r="F439" s="99"/>
      <c r="G439" s="99"/>
      <c r="H439" s="99"/>
      <c r="I439" s="99"/>
      <c r="J439" s="99"/>
    </row>
    <row r="440" spans="1:11" s="10" customFormat="1" ht="23.25" x14ac:dyDescent="0.25">
      <c r="A440" s="99" t="s">
        <v>56</v>
      </c>
      <c r="B440" s="99"/>
      <c r="C440" s="99"/>
      <c r="D440" s="99"/>
      <c r="E440" s="99"/>
      <c r="F440" s="99"/>
      <c r="G440" s="99"/>
      <c r="H440" s="99"/>
      <c r="I440" s="99"/>
      <c r="J440" s="99"/>
    </row>
    <row r="441" spans="1:11" s="10" customFormat="1" ht="23.25" x14ac:dyDescent="0.25">
      <c r="A441" s="99" t="s">
        <v>55</v>
      </c>
      <c r="B441" s="99"/>
      <c r="C441" s="99"/>
      <c r="D441" s="99"/>
      <c r="E441" s="99"/>
      <c r="F441" s="99"/>
      <c r="G441" s="99"/>
      <c r="H441" s="99"/>
      <c r="I441" s="99"/>
      <c r="J441" s="99"/>
    </row>
    <row r="442" spans="1:11" s="10" customFormat="1" ht="18.75" customHeight="1" x14ac:dyDescent="0.25">
      <c r="A442" s="106" t="s">
        <v>54</v>
      </c>
      <c r="B442" s="106"/>
      <c r="C442" s="106"/>
      <c r="D442" s="106"/>
      <c r="E442" s="106"/>
      <c r="F442" s="106"/>
      <c r="G442" s="106"/>
      <c r="H442" s="106"/>
      <c r="I442" s="106"/>
      <c r="J442" s="106"/>
    </row>
    <row r="443" spans="1:11" s="10" customFormat="1" ht="18.75" customHeight="1" x14ac:dyDescent="0.25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</row>
    <row r="444" spans="1:11" s="10" customFormat="1" ht="18.75" customHeight="1" x14ac:dyDescent="0.25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</row>
    <row r="445" spans="1:11" s="10" customFormat="1" ht="18.75" x14ac:dyDescent="0.25">
      <c r="A445" s="107" t="s">
        <v>53</v>
      </c>
      <c r="B445" s="107"/>
      <c r="C445" s="107"/>
      <c r="D445" s="107"/>
      <c r="E445" s="107"/>
      <c r="F445" s="107"/>
      <c r="G445" s="107"/>
      <c r="H445" s="107"/>
      <c r="I445" s="107"/>
      <c r="J445" s="107"/>
    </row>
    <row r="446" spans="1:11" s="10" customFormat="1" ht="18.75" x14ac:dyDescent="0.25">
      <c r="A446" s="107"/>
      <c r="B446" s="107"/>
      <c r="C446" s="107"/>
      <c r="D446" s="107"/>
      <c r="E446" s="107"/>
      <c r="F446" s="107"/>
      <c r="G446" s="107"/>
      <c r="H446" s="107"/>
      <c r="I446" s="107"/>
      <c r="J446" s="107"/>
    </row>
    <row r="447" spans="1:11" x14ac:dyDescent="0.25">
      <c r="A447" s="108"/>
      <c r="B447" s="108"/>
      <c r="C447" s="108"/>
      <c r="D447" s="108"/>
      <c r="E447" s="108"/>
      <c r="F447" s="108"/>
      <c r="G447" s="108"/>
      <c r="H447" s="108"/>
      <c r="I447" s="108"/>
      <c r="J447" s="108"/>
      <c r="K447" s="3"/>
    </row>
    <row r="448" spans="1:11" s="24" customFormat="1" ht="16.5" x14ac:dyDescent="0.25">
      <c r="A448" s="90" t="s">
        <v>52</v>
      </c>
      <c r="B448" s="90" t="s">
        <v>51</v>
      </c>
      <c r="C448" s="90"/>
      <c r="D448" s="90" t="s">
        <v>50</v>
      </c>
      <c r="E448" s="120" t="s">
        <v>49</v>
      </c>
      <c r="F448" s="120"/>
      <c r="G448" s="120"/>
      <c r="H448" s="90" t="s">
        <v>48</v>
      </c>
      <c r="I448" s="105" t="s">
        <v>3</v>
      </c>
      <c r="J448" s="90" t="s">
        <v>47</v>
      </c>
    </row>
    <row r="449" spans="1:10" s="24" customFormat="1" ht="16.5" x14ac:dyDescent="0.25">
      <c r="A449" s="90"/>
      <c r="B449" s="90"/>
      <c r="C449" s="90"/>
      <c r="D449" s="90"/>
      <c r="E449" s="26" t="s">
        <v>46</v>
      </c>
      <c r="F449" s="26" t="s">
        <v>45</v>
      </c>
      <c r="G449" s="26" t="s">
        <v>44</v>
      </c>
      <c r="H449" s="90"/>
      <c r="I449" s="105"/>
      <c r="J449" s="90"/>
    </row>
    <row r="450" spans="1:10" s="24" customFormat="1" ht="18.75" x14ac:dyDescent="0.25">
      <c r="A450" s="104" t="s">
        <v>70</v>
      </c>
      <c r="B450" s="104"/>
      <c r="C450" s="104"/>
      <c r="D450" s="25"/>
      <c r="E450" s="16"/>
      <c r="F450" s="16"/>
      <c r="G450" s="16"/>
      <c r="H450" s="16"/>
      <c r="I450" s="25"/>
      <c r="J450" s="25"/>
    </row>
    <row r="451" spans="1:10" ht="20.25" x14ac:dyDescent="0.25">
      <c r="A451" s="148" t="s">
        <v>42</v>
      </c>
      <c r="B451" s="84" t="s">
        <v>69</v>
      </c>
      <c r="C451" s="84"/>
      <c r="D451" s="19">
        <v>180</v>
      </c>
      <c r="E451" s="17">
        <v>3.53</v>
      </c>
      <c r="F451" s="17">
        <v>3.57</v>
      </c>
      <c r="G451" s="17">
        <v>11.93</v>
      </c>
      <c r="H451" s="17">
        <v>89.18</v>
      </c>
      <c r="I451" s="17">
        <v>0.04</v>
      </c>
      <c r="J451" s="30">
        <v>101</v>
      </c>
    </row>
    <row r="452" spans="1:10" ht="20.25" x14ac:dyDescent="0.25">
      <c r="A452" s="148"/>
      <c r="B452" s="84" t="s">
        <v>32</v>
      </c>
      <c r="C452" s="84"/>
      <c r="D452" s="19">
        <v>30</v>
      </c>
      <c r="E452" s="17">
        <v>2.31</v>
      </c>
      <c r="F452" s="17">
        <v>0.9</v>
      </c>
      <c r="G452" s="17">
        <v>12.9</v>
      </c>
      <c r="H452" s="17">
        <v>78.599999999999994</v>
      </c>
      <c r="I452" s="17">
        <v>0</v>
      </c>
      <c r="J452" s="16"/>
    </row>
    <row r="453" spans="1:10" ht="20.25" x14ac:dyDescent="0.25">
      <c r="A453" s="148"/>
      <c r="B453" s="84" t="s">
        <v>68</v>
      </c>
      <c r="C453" s="84"/>
      <c r="D453" s="19">
        <v>8</v>
      </c>
      <c r="E453" s="15">
        <v>1.9</v>
      </c>
      <c r="F453" s="15">
        <v>2.1</v>
      </c>
      <c r="G453" s="15">
        <v>0</v>
      </c>
      <c r="H453" s="15">
        <v>28.6</v>
      </c>
      <c r="I453" s="15">
        <v>0.06</v>
      </c>
      <c r="J453" s="16"/>
    </row>
    <row r="454" spans="1:10" ht="20.25" x14ac:dyDescent="0.25">
      <c r="A454" s="148"/>
      <c r="B454" s="84" t="s">
        <v>40</v>
      </c>
      <c r="C454" s="84"/>
      <c r="D454" s="18">
        <v>8</v>
      </c>
      <c r="E454" s="23">
        <v>0.05</v>
      </c>
      <c r="F454" s="22">
        <v>5.8</v>
      </c>
      <c r="G454" s="22">
        <v>0.1</v>
      </c>
      <c r="H454" s="22">
        <v>52.8</v>
      </c>
      <c r="I454" s="22">
        <v>0</v>
      </c>
      <c r="J454" s="16"/>
    </row>
    <row r="455" spans="1:10" ht="20.25" x14ac:dyDescent="0.25">
      <c r="A455" s="148"/>
      <c r="B455" s="84" t="s">
        <v>67</v>
      </c>
      <c r="C455" s="84"/>
      <c r="D455" s="18">
        <v>180</v>
      </c>
      <c r="E455" s="17">
        <v>2.67</v>
      </c>
      <c r="F455" s="17">
        <v>2.9</v>
      </c>
      <c r="G455" s="17">
        <v>15.82</v>
      </c>
      <c r="H455" s="17">
        <v>107</v>
      </c>
      <c r="I455" s="17">
        <v>1.43</v>
      </c>
      <c r="J455" s="16">
        <v>416</v>
      </c>
    </row>
    <row r="456" spans="1:10" ht="18.75" x14ac:dyDescent="0.25">
      <c r="A456" s="88" t="s">
        <v>24</v>
      </c>
      <c r="B456" s="88"/>
      <c r="C456" s="88"/>
      <c r="D456" s="14">
        <f t="shared" ref="D456:I456" si="45">SUM(D451:D455)</f>
        <v>406</v>
      </c>
      <c r="E456" s="13">
        <f t="shared" si="45"/>
        <v>10.46</v>
      </c>
      <c r="F456" s="13">
        <f t="shared" si="45"/>
        <v>15.270000000000001</v>
      </c>
      <c r="G456" s="13">
        <f t="shared" si="45"/>
        <v>40.75</v>
      </c>
      <c r="H456" s="13">
        <f t="shared" si="45"/>
        <v>356.18</v>
      </c>
      <c r="I456" s="13">
        <f t="shared" si="45"/>
        <v>1.53</v>
      </c>
      <c r="J456" s="31"/>
    </row>
    <row r="457" spans="1:10" x14ac:dyDescent="0.25">
      <c r="A457" s="85"/>
      <c r="B457" s="85"/>
      <c r="C457" s="85"/>
      <c r="D457" s="85"/>
      <c r="E457" s="85"/>
      <c r="F457" s="85"/>
      <c r="G457" s="85"/>
      <c r="H457" s="85"/>
      <c r="I457" s="85"/>
      <c r="J457" s="85"/>
    </row>
    <row r="458" spans="1:10" ht="37.5" x14ac:dyDescent="0.25">
      <c r="A458" s="22" t="s">
        <v>38</v>
      </c>
      <c r="B458" s="101" t="s">
        <v>37</v>
      </c>
      <c r="C458" s="84"/>
      <c r="D458" s="18">
        <v>100</v>
      </c>
      <c r="E458" s="17">
        <v>0.36</v>
      </c>
      <c r="F458" s="17">
        <v>0.36</v>
      </c>
      <c r="G458" s="17">
        <v>8.82</v>
      </c>
      <c r="H458" s="17">
        <v>39.6</v>
      </c>
      <c r="I458" s="17">
        <v>9</v>
      </c>
      <c r="J458" s="17"/>
    </row>
    <row r="459" spans="1:10" ht="18.75" x14ac:dyDescent="0.25">
      <c r="A459" s="88" t="s">
        <v>24</v>
      </c>
      <c r="B459" s="88"/>
      <c r="C459" s="88"/>
      <c r="D459" s="14">
        <f t="shared" ref="D459:I459" si="46">SUM(D458)</f>
        <v>100</v>
      </c>
      <c r="E459" s="13">
        <f t="shared" si="46"/>
        <v>0.36</v>
      </c>
      <c r="F459" s="13">
        <f t="shared" si="46"/>
        <v>0.36</v>
      </c>
      <c r="G459" s="13">
        <f t="shared" si="46"/>
        <v>8.82</v>
      </c>
      <c r="H459" s="13">
        <f t="shared" si="46"/>
        <v>39.6</v>
      </c>
      <c r="I459" s="13">
        <f t="shared" si="46"/>
        <v>9</v>
      </c>
      <c r="J459" s="21"/>
    </row>
    <row r="460" spans="1:10" x14ac:dyDescent="0.25">
      <c r="A460" s="119"/>
      <c r="B460" s="119"/>
      <c r="C460" s="119"/>
      <c r="D460" s="119"/>
      <c r="E460" s="119"/>
      <c r="F460" s="119"/>
      <c r="G460" s="119"/>
      <c r="H460" s="119"/>
      <c r="I460" s="119"/>
      <c r="J460" s="119"/>
    </row>
    <row r="461" spans="1:10" ht="20.25" x14ac:dyDescent="0.25">
      <c r="A461" s="100" t="s">
        <v>19</v>
      </c>
      <c r="B461" s="84" t="s">
        <v>66</v>
      </c>
      <c r="C461" s="84"/>
      <c r="D461" s="19">
        <v>60</v>
      </c>
      <c r="E461" s="17">
        <v>0.85</v>
      </c>
      <c r="F461" s="17">
        <v>3.6</v>
      </c>
      <c r="G461" s="17">
        <v>5</v>
      </c>
      <c r="H461" s="17">
        <v>56.34</v>
      </c>
      <c r="I461" s="17">
        <v>5.7</v>
      </c>
      <c r="J461" s="16">
        <v>34</v>
      </c>
    </row>
    <row r="462" spans="1:10" ht="20.25" x14ac:dyDescent="0.25">
      <c r="A462" s="100"/>
      <c r="B462" s="109" t="s">
        <v>65</v>
      </c>
      <c r="C462" s="109"/>
      <c r="D462" s="19">
        <v>180</v>
      </c>
      <c r="E462" s="17">
        <v>1.25</v>
      </c>
      <c r="F462" s="17">
        <v>2.06</v>
      </c>
      <c r="G462" s="17">
        <v>7.5</v>
      </c>
      <c r="H462" s="17">
        <v>52.35</v>
      </c>
      <c r="I462" s="17">
        <v>3.45</v>
      </c>
      <c r="J462" s="30">
        <v>120</v>
      </c>
    </row>
    <row r="463" spans="1:10" ht="20.25" x14ac:dyDescent="0.25">
      <c r="A463" s="100"/>
      <c r="B463" s="84" t="s">
        <v>32</v>
      </c>
      <c r="C463" s="84"/>
      <c r="D463" s="19">
        <v>30</v>
      </c>
      <c r="E463" s="17">
        <v>2.31</v>
      </c>
      <c r="F463" s="17">
        <v>0.3</v>
      </c>
      <c r="G463" s="17">
        <v>12.9</v>
      </c>
      <c r="H463" s="17">
        <v>71</v>
      </c>
      <c r="I463" s="17">
        <v>0</v>
      </c>
      <c r="J463" s="16"/>
    </row>
    <row r="464" spans="1:10" ht="20.25" x14ac:dyDescent="0.25">
      <c r="A464" s="100"/>
      <c r="B464" s="84" t="s">
        <v>31</v>
      </c>
      <c r="C464" s="84"/>
      <c r="D464" s="18">
        <v>30</v>
      </c>
      <c r="E464" s="17">
        <v>1.66</v>
      </c>
      <c r="F464" s="17">
        <v>0.36</v>
      </c>
      <c r="G464" s="17">
        <v>10.02</v>
      </c>
      <c r="H464" s="17">
        <v>52</v>
      </c>
      <c r="I464" s="17">
        <v>0</v>
      </c>
      <c r="J464" s="16"/>
    </row>
    <row r="465" spans="1:10" ht="20.25" x14ac:dyDescent="0.25">
      <c r="A465" s="100"/>
      <c r="B465" s="86" t="s">
        <v>64</v>
      </c>
      <c r="C465" s="101"/>
      <c r="D465" s="18">
        <v>180</v>
      </c>
      <c r="E465" s="17">
        <v>0.16</v>
      </c>
      <c r="F465" s="17">
        <v>0.16</v>
      </c>
      <c r="G465" s="17">
        <v>21.49</v>
      </c>
      <c r="H465" s="17">
        <v>10.26</v>
      </c>
      <c r="I465" s="17">
        <v>1.54</v>
      </c>
      <c r="J465" s="16">
        <v>390</v>
      </c>
    </row>
    <row r="466" spans="1:10" ht="20.25" x14ac:dyDescent="0.25">
      <c r="A466" s="100"/>
      <c r="B466" s="84" t="s">
        <v>63</v>
      </c>
      <c r="C466" s="84"/>
      <c r="D466" s="18">
        <v>140</v>
      </c>
      <c r="E466" s="23">
        <v>12.35</v>
      </c>
      <c r="F466" s="17">
        <v>7.91</v>
      </c>
      <c r="G466" s="17">
        <v>17.72</v>
      </c>
      <c r="H466" s="23">
        <v>191.62</v>
      </c>
      <c r="I466" s="23">
        <v>17.52</v>
      </c>
      <c r="J466" s="16">
        <v>315</v>
      </c>
    </row>
    <row r="467" spans="1:10" ht="20.25" x14ac:dyDescent="0.25">
      <c r="A467" s="100"/>
      <c r="B467" s="84" t="s">
        <v>33</v>
      </c>
      <c r="C467" s="84"/>
      <c r="D467" s="18">
        <v>30</v>
      </c>
      <c r="E467" s="17">
        <v>0.5</v>
      </c>
      <c r="F467" s="17">
        <v>1.49</v>
      </c>
      <c r="G467" s="17">
        <v>2.1</v>
      </c>
      <c r="H467" s="17">
        <v>24.03</v>
      </c>
      <c r="I467" s="17">
        <v>0.4</v>
      </c>
      <c r="J467" s="16">
        <v>373</v>
      </c>
    </row>
    <row r="468" spans="1:10" ht="18.75" x14ac:dyDescent="0.25">
      <c r="A468" s="88" t="s">
        <v>24</v>
      </c>
      <c r="B468" s="88"/>
      <c r="C468" s="88"/>
      <c r="D468" s="14">
        <f>SUM(D461:D467)</f>
        <v>650</v>
      </c>
      <c r="E468" s="13">
        <f>SUM(E461:E467)</f>
        <v>19.079999999999998</v>
      </c>
      <c r="F468" s="13">
        <f>SUM(F461:F466,F467)</f>
        <v>15.88</v>
      </c>
      <c r="G468" s="13">
        <f>SUM(G461:G466,G467)</f>
        <v>76.72999999999999</v>
      </c>
      <c r="H468" s="13">
        <f>SUM(H461:H466,H467)</f>
        <v>457.6</v>
      </c>
      <c r="I468" s="13">
        <f>SUM(I461:I467)</f>
        <v>28.61</v>
      </c>
      <c r="J468" s="13"/>
    </row>
    <row r="469" spans="1:10" x14ac:dyDescent="0.25">
      <c r="A469" s="117"/>
      <c r="B469" s="117"/>
      <c r="C469" s="117"/>
      <c r="D469" s="117"/>
      <c r="E469" s="117"/>
      <c r="F469" s="117"/>
      <c r="G469" s="117"/>
      <c r="H469" s="117"/>
      <c r="I469" s="117"/>
      <c r="J469" s="117"/>
    </row>
    <row r="470" spans="1:10" ht="20.25" x14ac:dyDescent="0.25">
      <c r="A470" s="90" t="s">
        <v>18</v>
      </c>
      <c r="B470" s="84" t="s">
        <v>26</v>
      </c>
      <c r="C470" s="84"/>
      <c r="D470" s="19">
        <v>150</v>
      </c>
      <c r="E470" s="17">
        <v>0.75</v>
      </c>
      <c r="F470" s="17">
        <v>0</v>
      </c>
      <c r="G470" s="17">
        <v>15.15</v>
      </c>
      <c r="H470" s="17">
        <v>64</v>
      </c>
      <c r="I470" s="17">
        <v>12</v>
      </c>
      <c r="J470" s="16">
        <v>418</v>
      </c>
    </row>
    <row r="471" spans="1:10" ht="20.25" x14ac:dyDescent="0.25">
      <c r="A471" s="90"/>
      <c r="B471" s="115" t="s">
        <v>62</v>
      </c>
      <c r="C471" s="116"/>
      <c r="D471" s="18">
        <v>20</v>
      </c>
      <c r="E471" s="17">
        <v>1.2</v>
      </c>
      <c r="F471" s="17">
        <v>3.2</v>
      </c>
      <c r="G471" s="17">
        <v>14.8</v>
      </c>
      <c r="H471" s="17">
        <v>84.6</v>
      </c>
      <c r="I471" s="17">
        <v>0</v>
      </c>
      <c r="J471" s="29" t="s">
        <v>61</v>
      </c>
    </row>
    <row r="472" spans="1:10" ht="18.75" x14ac:dyDescent="0.25">
      <c r="A472" s="88" t="s">
        <v>24</v>
      </c>
      <c r="B472" s="88"/>
      <c r="C472" s="88"/>
      <c r="D472" s="14">
        <f t="shared" ref="D472:I472" si="47">SUM(D470:D471)</f>
        <v>170</v>
      </c>
      <c r="E472" s="13">
        <f t="shared" si="47"/>
        <v>1.95</v>
      </c>
      <c r="F472" s="13">
        <f t="shared" si="47"/>
        <v>3.2</v>
      </c>
      <c r="G472" s="13">
        <f t="shared" si="47"/>
        <v>29.950000000000003</v>
      </c>
      <c r="H472" s="13">
        <f t="shared" si="47"/>
        <v>148.6</v>
      </c>
      <c r="I472" s="13">
        <f t="shared" si="47"/>
        <v>12</v>
      </c>
      <c r="J472" s="13"/>
    </row>
    <row r="473" spans="1:10" x14ac:dyDescent="0.25">
      <c r="A473" s="119"/>
      <c r="B473" s="119"/>
      <c r="C473" s="119"/>
      <c r="D473" s="119"/>
      <c r="E473" s="119"/>
      <c r="F473" s="119"/>
      <c r="G473" s="119"/>
      <c r="H473" s="119"/>
      <c r="I473" s="119"/>
      <c r="J473" s="119"/>
    </row>
    <row r="474" spans="1:10" ht="20.25" x14ac:dyDescent="0.25">
      <c r="A474" s="100" t="s">
        <v>17</v>
      </c>
      <c r="B474" s="84" t="s">
        <v>60</v>
      </c>
      <c r="C474" s="84"/>
      <c r="D474" s="19">
        <v>100</v>
      </c>
      <c r="E474" s="17">
        <v>14.29</v>
      </c>
      <c r="F474" s="17">
        <v>8.01</v>
      </c>
      <c r="G474" s="17">
        <v>4.1100000000000003</v>
      </c>
      <c r="H474" s="17">
        <v>152.5</v>
      </c>
      <c r="I474" s="17">
        <v>0.32</v>
      </c>
      <c r="J474" s="16">
        <v>284</v>
      </c>
    </row>
    <row r="475" spans="1:10" ht="20.25" x14ac:dyDescent="0.25">
      <c r="A475" s="100"/>
      <c r="B475" s="84" t="s">
        <v>31</v>
      </c>
      <c r="C475" s="84"/>
      <c r="D475" s="18">
        <v>20</v>
      </c>
      <c r="E475" s="17">
        <v>1.1000000000000001</v>
      </c>
      <c r="F475" s="17">
        <v>0.2</v>
      </c>
      <c r="G475" s="17">
        <v>6.68</v>
      </c>
      <c r="H475" s="17">
        <v>34.659999999999997</v>
      </c>
      <c r="I475" s="17">
        <v>0</v>
      </c>
      <c r="J475" s="16"/>
    </row>
    <row r="476" spans="1:10" ht="20.25" x14ac:dyDescent="0.25">
      <c r="A476" s="100"/>
      <c r="B476" s="86" t="s">
        <v>59</v>
      </c>
      <c r="C476" s="101"/>
      <c r="D476" s="18">
        <v>180</v>
      </c>
      <c r="E476" s="17">
        <v>0.12</v>
      </c>
      <c r="F476" s="17">
        <v>0.02</v>
      </c>
      <c r="G476" s="17">
        <v>10.199999999999999</v>
      </c>
      <c r="H476" s="17">
        <v>41</v>
      </c>
      <c r="I476" s="17">
        <v>2.83</v>
      </c>
      <c r="J476" s="16">
        <v>412</v>
      </c>
    </row>
    <row r="477" spans="1:10" ht="20.25" x14ac:dyDescent="0.25">
      <c r="A477" s="100"/>
      <c r="B477" s="84" t="s">
        <v>58</v>
      </c>
      <c r="C477" s="84"/>
      <c r="D477" s="18">
        <v>15</v>
      </c>
      <c r="E477" s="17">
        <v>0.54</v>
      </c>
      <c r="F477" s="17">
        <v>0.02</v>
      </c>
      <c r="G477" s="17">
        <v>1.47</v>
      </c>
      <c r="H477" s="17">
        <v>8.18</v>
      </c>
      <c r="I477" s="17">
        <v>2.2999999999999998</v>
      </c>
      <c r="J477" s="16">
        <v>4</v>
      </c>
    </row>
    <row r="478" spans="1:10" ht="18.75" x14ac:dyDescent="0.25">
      <c r="A478" s="88" t="s">
        <v>24</v>
      </c>
      <c r="B478" s="88"/>
      <c r="C478" s="88"/>
      <c r="D478" s="14">
        <f t="shared" ref="D478:I478" si="48">SUM(D474:D477)</f>
        <v>315</v>
      </c>
      <c r="E478" s="13">
        <f t="shared" si="48"/>
        <v>16.049999999999997</v>
      </c>
      <c r="F478" s="13">
        <f t="shared" si="48"/>
        <v>8.2499999999999982</v>
      </c>
      <c r="G478" s="13">
        <f t="shared" si="48"/>
        <v>22.459999999999997</v>
      </c>
      <c r="H478" s="13">
        <f t="shared" si="48"/>
        <v>236.34</v>
      </c>
      <c r="I478" s="13">
        <f t="shared" si="48"/>
        <v>5.4499999999999993</v>
      </c>
      <c r="J478" s="20"/>
    </row>
    <row r="479" spans="1:10" ht="18.75" x14ac:dyDescent="0.25">
      <c r="A479" s="88" t="s">
        <v>23</v>
      </c>
      <c r="B479" s="88"/>
      <c r="C479" s="88"/>
      <c r="D479" s="14">
        <f t="shared" ref="D479:I479" si="49">SUM(D456,D459,D468,D472,D478)</f>
        <v>1641</v>
      </c>
      <c r="E479" s="13">
        <f t="shared" si="49"/>
        <v>47.899999999999991</v>
      </c>
      <c r="F479" s="13">
        <f t="shared" si="49"/>
        <v>42.96</v>
      </c>
      <c r="G479" s="13">
        <f t="shared" si="49"/>
        <v>178.71</v>
      </c>
      <c r="H479" s="13">
        <f t="shared" si="49"/>
        <v>1238.3200000000002</v>
      </c>
      <c r="I479" s="13">
        <f t="shared" si="49"/>
        <v>56.59</v>
      </c>
      <c r="J479" s="28"/>
    </row>
    <row r="480" spans="1:10" ht="18.75" customHeight="1" x14ac:dyDescent="0.25">
      <c r="A480" s="91" t="s">
        <v>22</v>
      </c>
      <c r="B480" s="91"/>
      <c r="C480" s="91"/>
      <c r="D480" s="91"/>
      <c r="E480" s="91"/>
      <c r="F480" s="91"/>
      <c r="G480" s="91"/>
      <c r="H480" s="91"/>
      <c r="I480" s="91"/>
      <c r="J480" s="91"/>
    </row>
    <row r="481" spans="1:11" x14ac:dyDescent="0.25">
      <c r="A481" s="92"/>
      <c r="B481" s="92"/>
      <c r="C481" s="92"/>
      <c r="D481" s="92"/>
      <c r="E481" s="92"/>
      <c r="F481" s="92"/>
      <c r="G481" s="92"/>
      <c r="H481" s="92"/>
      <c r="I481" s="92"/>
      <c r="J481" s="92"/>
    </row>
    <row r="482" spans="1:11" s="10" customFormat="1" ht="18.75" x14ac:dyDescent="0.25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27"/>
    </row>
    <row r="483" spans="1:11" ht="18.75" x14ac:dyDescent="0.3">
      <c r="A483" s="93" t="s">
        <v>21</v>
      </c>
      <c r="B483" s="93"/>
      <c r="C483" s="93"/>
      <c r="D483" s="93"/>
      <c r="E483" s="93"/>
      <c r="F483" s="93"/>
      <c r="G483" s="93"/>
      <c r="H483" s="93"/>
      <c r="I483" s="93"/>
      <c r="J483" s="93"/>
      <c r="K483" s="3"/>
    </row>
    <row r="484" spans="1:11" ht="15.75" x14ac:dyDescent="0.25">
      <c r="A484" s="110" t="s">
        <v>20</v>
      </c>
      <c r="B484" s="111"/>
      <c r="C484" s="110" t="s">
        <v>19</v>
      </c>
      <c r="D484" s="111"/>
      <c r="E484" s="112" t="s">
        <v>18</v>
      </c>
      <c r="F484" s="113"/>
      <c r="G484" s="112" t="s">
        <v>17</v>
      </c>
      <c r="H484" s="113"/>
      <c r="I484" s="112" t="s">
        <v>16</v>
      </c>
      <c r="J484" s="113"/>
      <c r="K484" s="3"/>
    </row>
    <row r="485" spans="1:11" ht="15.75" x14ac:dyDescent="0.25">
      <c r="A485" s="11" t="s">
        <v>15</v>
      </c>
      <c r="B485" s="11" t="s">
        <v>1</v>
      </c>
      <c r="C485" s="11" t="s">
        <v>15</v>
      </c>
      <c r="D485" s="11" t="s">
        <v>1</v>
      </c>
      <c r="E485" s="5" t="s">
        <v>15</v>
      </c>
      <c r="F485" s="5" t="s">
        <v>1</v>
      </c>
      <c r="G485" s="5" t="s">
        <v>15</v>
      </c>
      <c r="H485" s="5" t="s">
        <v>1</v>
      </c>
      <c r="I485" s="5" t="s">
        <v>15</v>
      </c>
      <c r="J485" s="5" t="s">
        <v>1</v>
      </c>
    </row>
    <row r="486" spans="1:11" ht="15.75" x14ac:dyDescent="0.25">
      <c r="A486" s="11" t="s">
        <v>14</v>
      </c>
      <c r="B486" s="11">
        <f>SUM(D456,D459)</f>
        <v>506</v>
      </c>
      <c r="C486" s="11" t="s">
        <v>13</v>
      </c>
      <c r="D486" s="11">
        <f>D468</f>
        <v>650</v>
      </c>
      <c r="E486" s="5" t="s">
        <v>12</v>
      </c>
      <c r="F486" s="5">
        <f>D472</f>
        <v>170</v>
      </c>
      <c r="G486" s="5" t="s">
        <v>11</v>
      </c>
      <c r="H486" s="5">
        <f>D478</f>
        <v>315</v>
      </c>
      <c r="I486" s="5" t="s">
        <v>10</v>
      </c>
      <c r="J486" s="5">
        <f>SUM(H486,F486,D486,B486)</f>
        <v>1641</v>
      </c>
    </row>
    <row r="487" spans="1:11" ht="15" customHeight="1" x14ac:dyDescent="0.3">
      <c r="A487" s="89" t="s">
        <v>9</v>
      </c>
      <c r="B487" s="89"/>
      <c r="C487" s="89"/>
      <c r="D487" s="89"/>
      <c r="E487" s="89"/>
      <c r="F487" s="89"/>
      <c r="G487" s="89"/>
      <c r="H487" s="89"/>
      <c r="I487" s="89"/>
      <c r="J487" s="89"/>
    </row>
    <row r="488" spans="1:11" ht="31.5" x14ac:dyDescent="0.25">
      <c r="A488" s="85"/>
      <c r="B488" s="85"/>
      <c r="C488" s="98" t="s">
        <v>8</v>
      </c>
      <c r="D488" s="98"/>
      <c r="E488" s="9" t="s">
        <v>7</v>
      </c>
      <c r="F488" s="9" t="s">
        <v>6</v>
      </c>
      <c r="G488" s="9" t="s">
        <v>5</v>
      </c>
      <c r="H488" s="8" t="s">
        <v>4</v>
      </c>
      <c r="I488" s="7" t="s">
        <v>3</v>
      </c>
      <c r="J488" s="85"/>
    </row>
    <row r="489" spans="1:11" ht="15.75" x14ac:dyDescent="0.25">
      <c r="A489" s="85"/>
      <c r="B489" s="85"/>
      <c r="C489" s="94" t="s">
        <v>2</v>
      </c>
      <c r="D489" s="95"/>
      <c r="E489" s="5">
        <v>42</v>
      </c>
      <c r="F489" s="5">
        <v>47</v>
      </c>
      <c r="G489" s="5">
        <v>203</v>
      </c>
      <c r="H489" s="6">
        <v>1400</v>
      </c>
      <c r="I489" s="5">
        <v>50</v>
      </c>
      <c r="J489" s="85"/>
    </row>
    <row r="490" spans="1:11" ht="15.75" x14ac:dyDescent="0.25">
      <c r="A490" s="85"/>
      <c r="B490" s="85"/>
      <c r="C490" s="94" t="s">
        <v>1</v>
      </c>
      <c r="D490" s="95"/>
      <c r="E490" s="5">
        <f>E479</f>
        <v>47.899999999999991</v>
      </c>
      <c r="F490" s="5">
        <f>F479</f>
        <v>42.96</v>
      </c>
      <c r="G490" s="5">
        <f>G479</f>
        <v>178.71</v>
      </c>
      <c r="H490" s="5">
        <f>H479</f>
        <v>1238.3200000000002</v>
      </c>
      <c r="I490" s="5">
        <f>I479</f>
        <v>56.59</v>
      </c>
      <c r="J490" s="85"/>
    </row>
    <row r="491" spans="1:11" ht="15.75" x14ac:dyDescent="0.25">
      <c r="A491" s="85"/>
      <c r="B491" s="85"/>
      <c r="C491" s="96" t="s">
        <v>0</v>
      </c>
      <c r="D491" s="97"/>
      <c r="E491" s="4">
        <f>SUM(E490*100/E489)</f>
        <v>114.04761904761902</v>
      </c>
      <c r="F491" s="4">
        <f>SUM(F490*100/F489)</f>
        <v>91.40425531914893</v>
      </c>
      <c r="G491" s="4">
        <f>SUM(G490*100/G489)</f>
        <v>88.034482758620683</v>
      </c>
      <c r="H491" s="4">
        <f>SUM(H490*100/H489)</f>
        <v>88.451428571428579</v>
      </c>
      <c r="I491" s="4">
        <f>SUM(I490*100/I489)</f>
        <v>113.18</v>
      </c>
      <c r="J491" s="85"/>
    </row>
    <row r="492" spans="1:11" x14ac:dyDescent="0.25">
      <c r="A492" s="85"/>
      <c r="B492" s="85"/>
      <c r="C492" s="85"/>
      <c r="D492" s="85"/>
      <c r="E492" s="85"/>
      <c r="F492" s="85"/>
      <c r="G492" s="85"/>
      <c r="H492" s="85"/>
      <c r="I492" s="85"/>
      <c r="J492" s="85"/>
    </row>
    <row r="493" spans="1:11" s="10" customFormat="1" ht="23.25" x14ac:dyDescent="0.25">
      <c r="A493" s="99" t="s">
        <v>57</v>
      </c>
      <c r="B493" s="99"/>
      <c r="C493" s="99"/>
      <c r="D493" s="99"/>
      <c r="E493" s="99"/>
      <c r="F493" s="99"/>
      <c r="G493" s="99"/>
      <c r="H493" s="99"/>
      <c r="I493" s="99"/>
      <c r="J493" s="99"/>
    </row>
    <row r="494" spans="1:11" s="10" customFormat="1" ht="23.25" x14ac:dyDescent="0.25">
      <c r="A494" s="99" t="s">
        <v>56</v>
      </c>
      <c r="B494" s="99"/>
      <c r="C494" s="99"/>
      <c r="D494" s="99"/>
      <c r="E494" s="99"/>
      <c r="F494" s="99"/>
      <c r="G494" s="99"/>
      <c r="H494" s="99"/>
      <c r="I494" s="99"/>
      <c r="J494" s="99"/>
    </row>
    <row r="495" spans="1:11" s="10" customFormat="1" ht="23.25" x14ac:dyDescent="0.25">
      <c r="A495" s="99" t="s">
        <v>55</v>
      </c>
      <c r="B495" s="99"/>
      <c r="C495" s="99"/>
      <c r="D495" s="99"/>
      <c r="E495" s="99"/>
      <c r="F495" s="99"/>
      <c r="G495" s="99"/>
      <c r="H495" s="99"/>
      <c r="I495" s="99"/>
      <c r="J495" s="99"/>
    </row>
    <row r="496" spans="1:11" s="10" customFormat="1" ht="18.75" customHeight="1" x14ac:dyDescent="0.25">
      <c r="A496" s="106" t="s">
        <v>54</v>
      </c>
      <c r="B496" s="106"/>
      <c r="C496" s="106"/>
      <c r="D496" s="106"/>
      <c r="E496" s="106"/>
      <c r="F496" s="106"/>
      <c r="G496" s="106"/>
      <c r="H496" s="106"/>
      <c r="I496" s="106"/>
      <c r="J496" s="106"/>
    </row>
    <row r="497" spans="1:11" s="10" customFormat="1" ht="18.75" customHeight="1" x14ac:dyDescent="0.25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</row>
    <row r="498" spans="1:11" s="10" customFormat="1" ht="18.75" customHeight="1" x14ac:dyDescent="0.25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</row>
    <row r="499" spans="1:11" s="10" customFormat="1" ht="18.75" x14ac:dyDescent="0.25">
      <c r="A499" s="107" t="s">
        <v>53</v>
      </c>
      <c r="B499" s="107"/>
      <c r="C499" s="107"/>
      <c r="D499" s="107"/>
      <c r="E499" s="107"/>
      <c r="F499" s="107"/>
      <c r="G499" s="107"/>
      <c r="H499" s="107"/>
      <c r="I499" s="107"/>
      <c r="J499" s="107"/>
    </row>
    <row r="500" spans="1:11" s="10" customFormat="1" ht="18.75" x14ac:dyDescent="0.25">
      <c r="A500" s="107"/>
      <c r="B500" s="107"/>
      <c r="C500" s="107"/>
      <c r="D500" s="107"/>
      <c r="E500" s="107"/>
      <c r="F500" s="107"/>
      <c r="G500" s="107"/>
      <c r="H500" s="107"/>
      <c r="I500" s="107"/>
      <c r="J500" s="107"/>
    </row>
    <row r="501" spans="1:11" s="10" customFormat="1" ht="18.75" x14ac:dyDescent="0.25">
      <c r="A501" s="108"/>
      <c r="B501" s="108"/>
      <c r="C501" s="108"/>
      <c r="D501" s="108"/>
      <c r="E501" s="108"/>
      <c r="F501" s="108"/>
      <c r="G501" s="108"/>
      <c r="H501" s="108"/>
      <c r="I501" s="108"/>
      <c r="J501" s="108"/>
      <c r="K501" s="27"/>
    </row>
    <row r="502" spans="1:11" s="24" customFormat="1" ht="16.5" x14ac:dyDescent="0.25">
      <c r="A502" s="90" t="s">
        <v>52</v>
      </c>
      <c r="B502" s="90" t="s">
        <v>51</v>
      </c>
      <c r="C502" s="90"/>
      <c r="D502" s="90" t="s">
        <v>50</v>
      </c>
      <c r="E502" s="120" t="s">
        <v>49</v>
      </c>
      <c r="F502" s="120"/>
      <c r="G502" s="120"/>
      <c r="H502" s="90" t="s">
        <v>48</v>
      </c>
      <c r="I502" s="105" t="s">
        <v>3</v>
      </c>
      <c r="J502" s="90" t="s">
        <v>47</v>
      </c>
    </row>
    <row r="503" spans="1:11" s="24" customFormat="1" ht="16.5" x14ac:dyDescent="0.25">
      <c r="A503" s="90"/>
      <c r="B503" s="90"/>
      <c r="C503" s="90"/>
      <c r="D503" s="90"/>
      <c r="E503" s="26" t="s">
        <v>46</v>
      </c>
      <c r="F503" s="26" t="s">
        <v>45</v>
      </c>
      <c r="G503" s="26" t="s">
        <v>44</v>
      </c>
      <c r="H503" s="90"/>
      <c r="I503" s="105"/>
      <c r="J503" s="90"/>
    </row>
    <row r="504" spans="1:11" s="24" customFormat="1" ht="18.75" x14ac:dyDescent="0.25">
      <c r="A504" s="104" t="s">
        <v>43</v>
      </c>
      <c r="B504" s="104"/>
      <c r="C504" s="104"/>
      <c r="D504" s="25"/>
      <c r="E504" s="16"/>
      <c r="F504" s="16"/>
      <c r="G504" s="16"/>
      <c r="H504" s="16"/>
      <c r="I504" s="25"/>
      <c r="J504" s="25"/>
    </row>
    <row r="505" spans="1:11" ht="20.25" x14ac:dyDescent="0.25">
      <c r="A505" s="100" t="s">
        <v>42</v>
      </c>
      <c r="B505" s="84" t="s">
        <v>41</v>
      </c>
      <c r="C505" s="84"/>
      <c r="D505" s="18">
        <v>180</v>
      </c>
      <c r="E505" s="17">
        <v>4</v>
      </c>
      <c r="F505" s="17">
        <v>3.64</v>
      </c>
      <c r="G505" s="17">
        <v>16.52</v>
      </c>
      <c r="H505" s="17">
        <v>127.98</v>
      </c>
      <c r="I505" s="17">
        <v>0.81</v>
      </c>
      <c r="J505" s="16">
        <v>101</v>
      </c>
    </row>
    <row r="506" spans="1:11" ht="20.25" x14ac:dyDescent="0.25">
      <c r="A506" s="100"/>
      <c r="B506" s="84" t="s">
        <v>32</v>
      </c>
      <c r="C506" s="84"/>
      <c r="D506" s="19">
        <v>30</v>
      </c>
      <c r="E506" s="17">
        <v>2.31</v>
      </c>
      <c r="F506" s="17">
        <v>0.3</v>
      </c>
      <c r="G506" s="17">
        <v>12.9</v>
      </c>
      <c r="H506" s="17">
        <v>71</v>
      </c>
      <c r="I506" s="17">
        <v>0</v>
      </c>
      <c r="J506" s="16"/>
    </row>
    <row r="507" spans="1:11" ht="20.25" x14ac:dyDescent="0.25">
      <c r="A507" s="100"/>
      <c r="B507" s="84" t="s">
        <v>40</v>
      </c>
      <c r="C507" s="84"/>
      <c r="D507" s="18">
        <v>8</v>
      </c>
      <c r="E507" s="23">
        <v>0.05</v>
      </c>
      <c r="F507" s="22">
        <v>5.8</v>
      </c>
      <c r="G507" s="22">
        <v>0.1</v>
      </c>
      <c r="H507" s="22">
        <v>52.8</v>
      </c>
      <c r="I507" s="22">
        <v>0</v>
      </c>
      <c r="J507" s="16"/>
    </row>
    <row r="508" spans="1:11" ht="20.25" x14ac:dyDescent="0.25">
      <c r="A508" s="100"/>
      <c r="B508" s="84" t="s">
        <v>39</v>
      </c>
      <c r="C508" s="84"/>
      <c r="D508" s="18">
        <v>180</v>
      </c>
      <c r="E508" s="15">
        <v>2.56</v>
      </c>
      <c r="F508" s="15">
        <v>2.41</v>
      </c>
      <c r="G508" s="15">
        <v>14.36</v>
      </c>
      <c r="H508" s="15">
        <v>86</v>
      </c>
      <c r="I508" s="15">
        <v>1.17</v>
      </c>
      <c r="J508" s="16">
        <v>414</v>
      </c>
    </row>
    <row r="509" spans="1:11" ht="18.75" x14ac:dyDescent="0.25">
      <c r="A509" s="88" t="s">
        <v>24</v>
      </c>
      <c r="B509" s="88"/>
      <c r="C509" s="88"/>
      <c r="D509" s="14">
        <f t="shared" ref="D509:I509" si="50">SUM(D505:D508)</f>
        <v>398</v>
      </c>
      <c r="E509" s="13">
        <f t="shared" si="50"/>
        <v>8.92</v>
      </c>
      <c r="F509" s="13">
        <f t="shared" si="50"/>
        <v>12.15</v>
      </c>
      <c r="G509" s="13">
        <f t="shared" si="50"/>
        <v>43.88</v>
      </c>
      <c r="H509" s="13">
        <f t="shared" si="50"/>
        <v>337.78000000000003</v>
      </c>
      <c r="I509" s="13">
        <f t="shared" si="50"/>
        <v>1.98</v>
      </c>
      <c r="J509" s="15"/>
    </row>
    <row r="510" spans="1:11" x14ac:dyDescent="0.25">
      <c r="A510" s="87"/>
      <c r="B510" s="87"/>
      <c r="C510" s="87"/>
      <c r="D510" s="87"/>
      <c r="E510" s="87"/>
      <c r="F510" s="87"/>
      <c r="G510" s="87"/>
      <c r="H510" s="87"/>
      <c r="I510" s="87"/>
      <c r="J510" s="87"/>
    </row>
    <row r="511" spans="1:11" ht="37.5" x14ac:dyDescent="0.25">
      <c r="A511" s="22" t="s">
        <v>38</v>
      </c>
      <c r="B511" s="101" t="s">
        <v>37</v>
      </c>
      <c r="C511" s="84"/>
      <c r="D511" s="18">
        <v>110</v>
      </c>
      <c r="E511" s="17">
        <v>0.4</v>
      </c>
      <c r="F511" s="17">
        <v>0.4</v>
      </c>
      <c r="G511" s="17">
        <v>9.8000000000000007</v>
      </c>
      <c r="H511" s="17">
        <v>44</v>
      </c>
      <c r="I511" s="17">
        <v>10</v>
      </c>
      <c r="J511" s="16">
        <v>386</v>
      </c>
    </row>
    <row r="512" spans="1:11" ht="18.75" x14ac:dyDescent="0.25">
      <c r="A512" s="88" t="s">
        <v>24</v>
      </c>
      <c r="B512" s="88"/>
      <c r="C512" s="88"/>
      <c r="D512" s="14">
        <f t="shared" ref="D512:I512" si="51">SUM(D511:D511)</f>
        <v>110</v>
      </c>
      <c r="E512" s="13">
        <f t="shared" si="51"/>
        <v>0.4</v>
      </c>
      <c r="F512" s="13">
        <f t="shared" si="51"/>
        <v>0.4</v>
      </c>
      <c r="G512" s="13">
        <f t="shared" si="51"/>
        <v>9.8000000000000007</v>
      </c>
      <c r="H512" s="13">
        <f t="shared" si="51"/>
        <v>44</v>
      </c>
      <c r="I512" s="13">
        <f t="shared" si="51"/>
        <v>10</v>
      </c>
      <c r="J512" s="21"/>
    </row>
    <row r="513" spans="1:10" x14ac:dyDescent="0.25">
      <c r="A513" s="85"/>
      <c r="B513" s="85"/>
      <c r="C513" s="85"/>
      <c r="D513" s="85"/>
      <c r="E513" s="85"/>
      <c r="F513" s="85"/>
      <c r="G513" s="85"/>
      <c r="H513" s="85"/>
      <c r="I513" s="85"/>
      <c r="J513" s="85"/>
    </row>
    <row r="514" spans="1:10" ht="20.25" x14ac:dyDescent="0.25">
      <c r="A514" s="100" t="s">
        <v>19</v>
      </c>
      <c r="B514" s="84" t="s">
        <v>36</v>
      </c>
      <c r="C514" s="84"/>
      <c r="D514" s="18">
        <v>100</v>
      </c>
      <c r="E514" s="17">
        <v>1.2</v>
      </c>
      <c r="F514" s="17">
        <v>3.2</v>
      </c>
      <c r="G514" s="17">
        <v>7.19</v>
      </c>
      <c r="H514" s="17">
        <v>63</v>
      </c>
      <c r="I514" s="17">
        <v>10.26</v>
      </c>
      <c r="J514" s="16">
        <v>354</v>
      </c>
    </row>
    <row r="515" spans="1:10" ht="20.25" x14ac:dyDescent="0.25">
      <c r="A515" s="100"/>
      <c r="B515" s="84" t="s">
        <v>35</v>
      </c>
      <c r="C515" s="84"/>
      <c r="D515" s="18">
        <v>180</v>
      </c>
      <c r="E515" s="17">
        <v>1.5</v>
      </c>
      <c r="F515" s="17">
        <v>1.47</v>
      </c>
      <c r="G515" s="17">
        <v>11.08</v>
      </c>
      <c r="H515" s="17">
        <v>87.4</v>
      </c>
      <c r="I515" s="17">
        <v>6</v>
      </c>
      <c r="J515" s="16"/>
    </row>
    <row r="516" spans="1:10" ht="20.25" x14ac:dyDescent="0.25">
      <c r="A516" s="100"/>
      <c r="B516" s="84" t="s">
        <v>34</v>
      </c>
      <c r="C516" s="84"/>
      <c r="D516" s="18">
        <v>60</v>
      </c>
      <c r="E516" s="17">
        <v>4.2699999999999996</v>
      </c>
      <c r="F516" s="17">
        <v>5.51</v>
      </c>
      <c r="G516" s="17">
        <v>5.95</v>
      </c>
      <c r="H516" s="17">
        <v>82.5</v>
      </c>
      <c r="I516" s="17">
        <v>0.55000000000000004</v>
      </c>
      <c r="J516" s="16">
        <v>303</v>
      </c>
    </row>
    <row r="517" spans="1:10" ht="20.25" x14ac:dyDescent="0.25">
      <c r="A517" s="100"/>
      <c r="B517" s="84" t="s">
        <v>33</v>
      </c>
      <c r="C517" s="84"/>
      <c r="D517" s="18">
        <v>30</v>
      </c>
      <c r="E517" s="17">
        <v>0.5</v>
      </c>
      <c r="F517" s="17">
        <v>1.49</v>
      </c>
      <c r="G517" s="17">
        <v>2.1</v>
      </c>
      <c r="H517" s="17">
        <v>24.03</v>
      </c>
      <c r="I517" s="17">
        <v>0.4</v>
      </c>
      <c r="J517" s="16">
        <v>373</v>
      </c>
    </row>
    <row r="518" spans="1:10" ht="20.25" x14ac:dyDescent="0.25">
      <c r="A518" s="100"/>
      <c r="B518" s="84" t="s">
        <v>32</v>
      </c>
      <c r="C518" s="84"/>
      <c r="D518" s="19">
        <v>30</v>
      </c>
      <c r="E518" s="17">
        <v>2.31</v>
      </c>
      <c r="F518" s="17">
        <v>0.3</v>
      </c>
      <c r="G518" s="17">
        <v>12.9</v>
      </c>
      <c r="H518" s="17">
        <v>71</v>
      </c>
      <c r="I518" s="17">
        <v>0</v>
      </c>
      <c r="J518" s="16"/>
    </row>
    <row r="519" spans="1:10" ht="20.25" x14ac:dyDescent="0.25">
      <c r="A519" s="100"/>
      <c r="B519" s="84" t="s">
        <v>31</v>
      </c>
      <c r="C519" s="84"/>
      <c r="D519" s="18">
        <v>30</v>
      </c>
      <c r="E519" s="17">
        <v>1.66</v>
      </c>
      <c r="F519" s="17">
        <v>0.36</v>
      </c>
      <c r="G519" s="17">
        <v>10.02</v>
      </c>
      <c r="H519" s="17">
        <v>52</v>
      </c>
      <c r="I519" s="17">
        <v>0</v>
      </c>
      <c r="J519" s="16"/>
    </row>
    <row r="520" spans="1:10" ht="20.25" x14ac:dyDescent="0.25">
      <c r="A520" s="100"/>
      <c r="B520" s="84" t="s">
        <v>30</v>
      </c>
      <c r="C520" s="84"/>
      <c r="D520" s="18">
        <v>100</v>
      </c>
      <c r="E520" s="17">
        <v>1.1299999999999999</v>
      </c>
      <c r="F520" s="17">
        <v>1.43</v>
      </c>
      <c r="G520" s="17">
        <v>10.64</v>
      </c>
      <c r="H520" s="17">
        <v>80.28</v>
      </c>
      <c r="I520" s="17">
        <v>4.72</v>
      </c>
      <c r="J520" s="16">
        <v>100</v>
      </c>
    </row>
    <row r="521" spans="1:10" ht="20.25" x14ac:dyDescent="0.25">
      <c r="A521" s="100"/>
      <c r="B521" s="84" t="s">
        <v>29</v>
      </c>
      <c r="C521" s="84"/>
      <c r="D521" s="18">
        <v>180</v>
      </c>
      <c r="E521" s="17">
        <v>0.25</v>
      </c>
      <c r="F521" s="17">
        <v>0.01</v>
      </c>
      <c r="G521" s="17">
        <v>24.99</v>
      </c>
      <c r="H521" s="17">
        <v>81</v>
      </c>
      <c r="I521" s="17">
        <v>0.36</v>
      </c>
      <c r="J521" s="16">
        <v>394</v>
      </c>
    </row>
    <row r="522" spans="1:10" ht="18.75" x14ac:dyDescent="0.25">
      <c r="A522" s="88" t="s">
        <v>24</v>
      </c>
      <c r="B522" s="88"/>
      <c r="C522" s="88"/>
      <c r="D522" s="14">
        <f t="shared" ref="D522:I522" si="52">SUM(D514:D521)</f>
        <v>710</v>
      </c>
      <c r="E522" s="13">
        <f t="shared" si="52"/>
        <v>12.82</v>
      </c>
      <c r="F522" s="13">
        <f t="shared" si="52"/>
        <v>13.77</v>
      </c>
      <c r="G522" s="13">
        <f t="shared" si="52"/>
        <v>84.86999999999999</v>
      </c>
      <c r="H522" s="13">
        <f t="shared" si="52"/>
        <v>541.21</v>
      </c>
      <c r="I522" s="13">
        <f t="shared" si="52"/>
        <v>22.289999999999996</v>
      </c>
      <c r="J522" s="20"/>
    </row>
    <row r="523" spans="1:10" x14ac:dyDescent="0.25">
      <c r="A523" s="87"/>
      <c r="B523" s="87"/>
      <c r="C523" s="87"/>
      <c r="D523" s="87"/>
      <c r="E523" s="87"/>
      <c r="F523" s="87"/>
      <c r="G523" s="87"/>
      <c r="H523" s="87"/>
      <c r="I523" s="87"/>
      <c r="J523" s="87"/>
    </row>
    <row r="524" spans="1:10" ht="20.25" x14ac:dyDescent="0.25">
      <c r="A524" s="90" t="s">
        <v>18</v>
      </c>
      <c r="B524" s="84" t="s">
        <v>28</v>
      </c>
      <c r="C524" s="86"/>
      <c r="D524" s="18">
        <v>150</v>
      </c>
      <c r="E524" s="17">
        <v>3.75</v>
      </c>
      <c r="F524" s="17">
        <v>4.5</v>
      </c>
      <c r="G524" s="17">
        <v>6</v>
      </c>
      <c r="H524" s="17">
        <v>76.5</v>
      </c>
      <c r="I524" s="17">
        <v>1.06</v>
      </c>
      <c r="J524" s="16"/>
    </row>
    <row r="525" spans="1:10" ht="20.25" x14ac:dyDescent="0.25">
      <c r="A525" s="90"/>
      <c r="B525" s="84" t="s">
        <v>27</v>
      </c>
      <c r="C525" s="84"/>
      <c r="D525" s="18">
        <v>90</v>
      </c>
      <c r="E525" s="17">
        <v>6.5</v>
      </c>
      <c r="F525" s="17">
        <v>7.3</v>
      </c>
      <c r="G525" s="17">
        <v>49.03</v>
      </c>
      <c r="H525" s="17">
        <v>289.8</v>
      </c>
      <c r="I525" s="17">
        <v>0</v>
      </c>
      <c r="J525" s="16">
        <v>450</v>
      </c>
    </row>
    <row r="526" spans="1:10" ht="18.75" x14ac:dyDescent="0.25">
      <c r="A526" s="88" t="s">
        <v>24</v>
      </c>
      <c r="B526" s="88"/>
      <c r="C526" s="88"/>
      <c r="D526" s="14">
        <f t="shared" ref="D526:I526" si="53">SUM(D524:D525)</f>
        <v>240</v>
      </c>
      <c r="E526" s="13">
        <f t="shared" si="53"/>
        <v>10.25</v>
      </c>
      <c r="F526" s="13">
        <f t="shared" si="53"/>
        <v>11.8</v>
      </c>
      <c r="G526" s="13">
        <f t="shared" si="53"/>
        <v>55.03</v>
      </c>
      <c r="H526" s="13">
        <f t="shared" si="53"/>
        <v>366.3</v>
      </c>
      <c r="I526" s="13">
        <f t="shared" si="53"/>
        <v>1.06</v>
      </c>
      <c r="J526" s="13"/>
    </row>
    <row r="527" spans="1:10" x14ac:dyDescent="0.25">
      <c r="A527" s="85"/>
      <c r="B527" s="85"/>
      <c r="C527" s="85"/>
      <c r="D527" s="85"/>
      <c r="E527" s="85"/>
      <c r="F527" s="85"/>
      <c r="G527" s="85"/>
      <c r="H527" s="85"/>
      <c r="I527" s="85"/>
      <c r="J527" s="85"/>
    </row>
    <row r="528" spans="1:10" ht="20.25" x14ac:dyDescent="0.25">
      <c r="A528" s="100" t="s">
        <v>17</v>
      </c>
      <c r="B528" s="84" t="s">
        <v>26</v>
      </c>
      <c r="C528" s="84"/>
      <c r="D528" s="19">
        <v>150</v>
      </c>
      <c r="E528" s="17">
        <v>0.75</v>
      </c>
      <c r="F528" s="17">
        <v>0</v>
      </c>
      <c r="G528" s="17">
        <v>15.15</v>
      </c>
      <c r="H528" s="17">
        <v>64</v>
      </c>
      <c r="I528" s="17">
        <v>12</v>
      </c>
      <c r="J528" s="16">
        <v>418</v>
      </c>
    </row>
    <row r="529" spans="1:10" ht="36" customHeight="1" x14ac:dyDescent="0.25">
      <c r="A529" s="100"/>
      <c r="B529" s="109" t="s">
        <v>25</v>
      </c>
      <c r="C529" s="109"/>
      <c r="D529" s="18">
        <v>80</v>
      </c>
      <c r="E529" s="17">
        <v>10.49</v>
      </c>
      <c r="F529" s="17">
        <v>9.09</v>
      </c>
      <c r="G529" s="17">
        <v>11.89</v>
      </c>
      <c r="H529" s="17">
        <v>172.42</v>
      </c>
      <c r="I529" s="17">
        <v>0.17</v>
      </c>
      <c r="J529" s="16">
        <v>251</v>
      </c>
    </row>
    <row r="530" spans="1:10" ht="18.75" x14ac:dyDescent="0.25">
      <c r="A530" s="88" t="s">
        <v>24</v>
      </c>
      <c r="B530" s="88"/>
      <c r="C530" s="88"/>
      <c r="D530" s="14">
        <f t="shared" ref="D530:I530" si="54">SUM(D528:D529)</f>
        <v>230</v>
      </c>
      <c r="E530" s="13">
        <f t="shared" si="54"/>
        <v>11.24</v>
      </c>
      <c r="F530" s="13">
        <f t="shared" si="54"/>
        <v>9.09</v>
      </c>
      <c r="G530" s="13">
        <f t="shared" si="54"/>
        <v>27.04</v>
      </c>
      <c r="H530" s="13">
        <f t="shared" si="54"/>
        <v>236.42</v>
      </c>
      <c r="I530" s="13">
        <f t="shared" si="54"/>
        <v>12.17</v>
      </c>
      <c r="J530" s="15"/>
    </row>
    <row r="531" spans="1:10" ht="18.75" x14ac:dyDescent="0.25">
      <c r="A531" s="88" t="s">
        <v>23</v>
      </c>
      <c r="B531" s="88"/>
      <c r="C531" s="88"/>
      <c r="D531" s="14">
        <f t="shared" ref="D531:I531" si="55">SUM(D509,D512,D522,D526,D530)</f>
        <v>1688</v>
      </c>
      <c r="E531" s="13">
        <f t="shared" si="55"/>
        <v>43.63</v>
      </c>
      <c r="F531" s="13">
        <f t="shared" si="55"/>
        <v>47.210000000000008</v>
      </c>
      <c r="G531" s="13">
        <f t="shared" si="55"/>
        <v>220.62</v>
      </c>
      <c r="H531" s="13">
        <f t="shared" si="55"/>
        <v>1525.71</v>
      </c>
      <c r="I531" s="13">
        <f t="shared" si="55"/>
        <v>47.5</v>
      </c>
      <c r="J531" s="12"/>
    </row>
    <row r="532" spans="1:10" ht="15" customHeight="1" x14ac:dyDescent="0.25">
      <c r="A532" s="91" t="s">
        <v>22</v>
      </c>
      <c r="B532" s="91"/>
      <c r="C532" s="91"/>
      <c r="D532" s="91"/>
      <c r="E532" s="91"/>
      <c r="F532" s="91"/>
      <c r="G532" s="91"/>
      <c r="H532" s="91"/>
      <c r="I532" s="91"/>
      <c r="J532" s="91"/>
    </row>
    <row r="533" spans="1:10" ht="15" customHeight="1" x14ac:dyDescent="0.25">
      <c r="A533" s="92"/>
      <c r="B533" s="92"/>
      <c r="C533" s="92"/>
      <c r="D533" s="92"/>
      <c r="E533" s="92"/>
      <c r="F533" s="92"/>
      <c r="G533" s="92"/>
      <c r="H533" s="92"/>
      <c r="I533" s="92"/>
      <c r="J533" s="92"/>
    </row>
    <row r="534" spans="1:10" ht="15" customHeight="1" x14ac:dyDescent="0.25">
      <c r="A534" s="92"/>
      <c r="B534" s="92"/>
      <c r="C534" s="92"/>
      <c r="D534" s="92"/>
      <c r="E534" s="92"/>
      <c r="F534" s="92"/>
      <c r="G534" s="92"/>
      <c r="H534" s="92"/>
      <c r="I534" s="92"/>
      <c r="J534" s="92"/>
    </row>
    <row r="535" spans="1:10" ht="15" customHeight="1" x14ac:dyDescent="0.25">
      <c r="A535" s="92"/>
      <c r="B535" s="92"/>
      <c r="C535" s="92"/>
      <c r="D535" s="92"/>
      <c r="E535" s="92"/>
      <c r="F535" s="92"/>
      <c r="G535" s="92"/>
      <c r="H535" s="92"/>
      <c r="I535" s="92"/>
      <c r="J535" s="92"/>
    </row>
    <row r="536" spans="1:10" ht="15" customHeight="1" x14ac:dyDescent="0.3">
      <c r="A536" s="93" t="s">
        <v>21</v>
      </c>
      <c r="B536" s="93"/>
      <c r="C536" s="93"/>
      <c r="D536" s="93"/>
      <c r="E536" s="93"/>
      <c r="F536" s="93"/>
      <c r="G536" s="93"/>
      <c r="H536" s="93"/>
      <c r="I536" s="93"/>
      <c r="J536" s="93"/>
    </row>
    <row r="537" spans="1:10" ht="15" customHeight="1" x14ac:dyDescent="0.25">
      <c r="A537" s="110" t="s">
        <v>20</v>
      </c>
      <c r="B537" s="111"/>
      <c r="C537" s="110" t="s">
        <v>19</v>
      </c>
      <c r="D537" s="111"/>
      <c r="E537" s="112" t="s">
        <v>18</v>
      </c>
      <c r="F537" s="113"/>
      <c r="G537" s="112" t="s">
        <v>17</v>
      </c>
      <c r="H537" s="113"/>
      <c r="I537" s="112" t="s">
        <v>16</v>
      </c>
      <c r="J537" s="113"/>
    </row>
    <row r="538" spans="1:10" ht="15.75" x14ac:dyDescent="0.25">
      <c r="A538" s="11" t="s">
        <v>15</v>
      </c>
      <c r="B538" s="11" t="s">
        <v>1</v>
      </c>
      <c r="C538" s="11" t="s">
        <v>15</v>
      </c>
      <c r="D538" s="11" t="s">
        <v>1</v>
      </c>
      <c r="E538" s="5" t="s">
        <v>15</v>
      </c>
      <c r="F538" s="5" t="s">
        <v>1</v>
      </c>
      <c r="G538" s="5" t="s">
        <v>15</v>
      </c>
      <c r="H538" s="5" t="s">
        <v>1</v>
      </c>
      <c r="I538" s="5" t="s">
        <v>15</v>
      </c>
      <c r="J538" s="5" t="s">
        <v>1</v>
      </c>
    </row>
    <row r="539" spans="1:10" ht="15.75" x14ac:dyDescent="0.25">
      <c r="A539" s="11" t="s">
        <v>14</v>
      </c>
      <c r="B539" s="11">
        <f>SUM(D509,D512)</f>
        <v>508</v>
      </c>
      <c r="C539" s="11" t="s">
        <v>13</v>
      </c>
      <c r="D539" s="11">
        <f>D522</f>
        <v>710</v>
      </c>
      <c r="E539" s="5" t="s">
        <v>12</v>
      </c>
      <c r="F539" s="5">
        <f>D526</f>
        <v>240</v>
      </c>
      <c r="G539" s="5" t="s">
        <v>11</v>
      </c>
      <c r="H539" s="5">
        <f>D530</f>
        <v>230</v>
      </c>
      <c r="I539" s="5" t="s">
        <v>10</v>
      </c>
      <c r="J539" s="5">
        <f>SUM(H539,F539,D539,B539)</f>
        <v>1688</v>
      </c>
    </row>
    <row r="540" spans="1:10" s="10" customFormat="1" ht="18.75" x14ac:dyDescent="0.25">
      <c r="A540" s="89" t="s">
        <v>9</v>
      </c>
      <c r="B540" s="89"/>
      <c r="C540" s="89"/>
      <c r="D540" s="89"/>
      <c r="E540" s="89"/>
      <c r="F540" s="89"/>
      <c r="G540" s="89"/>
      <c r="H540" s="89"/>
      <c r="I540" s="89"/>
      <c r="J540" s="89"/>
    </row>
    <row r="541" spans="1:10" x14ac:dyDescent="0.25">
      <c r="A541" s="92"/>
      <c r="B541" s="92"/>
      <c r="C541" s="92"/>
      <c r="D541" s="92"/>
      <c r="E541" s="92"/>
      <c r="F541" s="92"/>
      <c r="G541" s="92"/>
      <c r="H541" s="92"/>
      <c r="I541" s="92"/>
      <c r="J541" s="92"/>
    </row>
    <row r="542" spans="1:10" ht="31.5" x14ac:dyDescent="0.25">
      <c r="A542" s="85"/>
      <c r="B542" s="85"/>
      <c r="C542" s="98" t="s">
        <v>8</v>
      </c>
      <c r="D542" s="98"/>
      <c r="E542" s="9" t="s">
        <v>7</v>
      </c>
      <c r="F542" s="9" t="s">
        <v>6</v>
      </c>
      <c r="G542" s="9" t="s">
        <v>5</v>
      </c>
      <c r="H542" s="8" t="s">
        <v>4</v>
      </c>
      <c r="I542" s="7" t="s">
        <v>3</v>
      </c>
      <c r="J542" s="85"/>
    </row>
    <row r="543" spans="1:10" ht="15.75" x14ac:dyDescent="0.25">
      <c r="A543" s="85"/>
      <c r="B543" s="85"/>
      <c r="C543" s="94" t="s">
        <v>2</v>
      </c>
      <c r="D543" s="95"/>
      <c r="E543" s="5">
        <v>42</v>
      </c>
      <c r="F543" s="5">
        <v>47</v>
      </c>
      <c r="G543" s="5">
        <v>203</v>
      </c>
      <c r="H543" s="6">
        <v>1400</v>
      </c>
      <c r="I543" s="5">
        <v>50</v>
      </c>
      <c r="J543" s="85"/>
    </row>
    <row r="544" spans="1:10" ht="15.75" x14ac:dyDescent="0.25">
      <c r="A544" s="85"/>
      <c r="B544" s="85"/>
      <c r="C544" s="94" t="s">
        <v>1</v>
      </c>
      <c r="D544" s="95"/>
      <c r="E544" s="5">
        <f>E531</f>
        <v>43.63</v>
      </c>
      <c r="F544" s="5">
        <f>F531</f>
        <v>47.210000000000008</v>
      </c>
      <c r="G544" s="5">
        <f>G531</f>
        <v>220.62</v>
      </c>
      <c r="H544" s="5">
        <f>H531</f>
        <v>1525.71</v>
      </c>
      <c r="I544" s="5">
        <f>I531</f>
        <v>47.5</v>
      </c>
      <c r="J544" s="85"/>
    </row>
    <row r="545" spans="1:10" ht="15.75" x14ac:dyDescent="0.25">
      <c r="A545" s="85"/>
      <c r="B545" s="85"/>
      <c r="C545" s="96" t="s">
        <v>0</v>
      </c>
      <c r="D545" s="97"/>
      <c r="E545" s="4">
        <f>SUM(E544*100/E543)</f>
        <v>103.88095238095238</v>
      </c>
      <c r="F545" s="4">
        <f>SUM(F544*100/F543)</f>
        <v>100.44680851063832</v>
      </c>
      <c r="G545" s="4">
        <f>SUM(G544*100/G543)</f>
        <v>108.67980295566502</v>
      </c>
      <c r="H545" s="4">
        <f>SUM(H544*100/H543)</f>
        <v>108.97928571428571</v>
      </c>
      <c r="I545" s="4">
        <f>SUM(I544*100/I543)</f>
        <v>95</v>
      </c>
      <c r="J545" s="85"/>
    </row>
    <row r="725" spans="1:5" x14ac:dyDescent="0.25">
      <c r="A725" s="1"/>
      <c r="C725" s="3"/>
      <c r="D725" s="3"/>
      <c r="E725" s="3"/>
    </row>
  </sheetData>
  <mergeCells count="595">
    <mergeCell ref="A206:C206"/>
    <mergeCell ref="A197:J197"/>
    <mergeCell ref="A200:C200"/>
    <mergeCell ref="J218:J221"/>
    <mergeCell ref="B203:C203"/>
    <mergeCell ref="C213:D213"/>
    <mergeCell ref="B251:C251"/>
    <mergeCell ref="C220:D220"/>
    <mergeCell ref="A54:B57"/>
    <mergeCell ref="A58:J58"/>
    <mergeCell ref="J54:J57"/>
    <mergeCell ref="A244:J244"/>
    <mergeCell ref="A243:C243"/>
    <mergeCell ref="A216:J217"/>
    <mergeCell ref="A180:A183"/>
    <mergeCell ref="B192:C192"/>
    <mergeCell ref="A108:B111"/>
    <mergeCell ref="A112:J112"/>
    <mergeCell ref="C110:D110"/>
    <mergeCell ref="A95:C95"/>
    <mergeCell ref="A96:C96"/>
    <mergeCell ref="B150:C150"/>
    <mergeCell ref="A115:J115"/>
    <mergeCell ref="D122:D123"/>
    <mergeCell ref="A260:C260"/>
    <mergeCell ref="B250:C250"/>
    <mergeCell ref="A235:A239"/>
    <mergeCell ref="A245:A251"/>
    <mergeCell ref="H232:H233"/>
    <mergeCell ref="A184:C184"/>
    <mergeCell ref="B139:C139"/>
    <mergeCell ref="A196:C196"/>
    <mergeCell ref="A147:C147"/>
    <mergeCell ref="G213:H213"/>
    <mergeCell ref="A177:A178"/>
    <mergeCell ref="B177:C178"/>
    <mergeCell ref="D177:D178"/>
    <mergeCell ref="A152:C152"/>
    <mergeCell ref="A189:A195"/>
    <mergeCell ref="A153:C153"/>
    <mergeCell ref="E68:G68"/>
    <mergeCell ref="H68:H69"/>
    <mergeCell ref="B72:C72"/>
    <mergeCell ref="A71:A75"/>
    <mergeCell ref="B71:C71"/>
    <mergeCell ref="A76:C76"/>
    <mergeCell ref="A88:J88"/>
    <mergeCell ref="A106:J107"/>
    <mergeCell ref="A80:J80"/>
    <mergeCell ref="B90:C90"/>
    <mergeCell ref="A102:J102"/>
    <mergeCell ref="A89:A90"/>
    <mergeCell ref="A92:J92"/>
    <mergeCell ref="A91:C91"/>
    <mergeCell ref="A93:A94"/>
    <mergeCell ref="E103:F103"/>
    <mergeCell ref="B94:C94"/>
    <mergeCell ref="A470:A471"/>
    <mergeCell ref="A369:C369"/>
    <mergeCell ref="A370:J373"/>
    <mergeCell ref="A374:J374"/>
    <mergeCell ref="I502:I503"/>
    <mergeCell ref="A469:J469"/>
    <mergeCell ref="B477:C477"/>
    <mergeCell ref="C490:D490"/>
    <mergeCell ref="B474:C474"/>
    <mergeCell ref="D448:D449"/>
    <mergeCell ref="E448:G448"/>
    <mergeCell ref="A472:C472"/>
    <mergeCell ref="A468:C468"/>
    <mergeCell ref="A448:A449"/>
    <mergeCell ref="A474:A477"/>
    <mergeCell ref="A279:J279"/>
    <mergeCell ref="A280:J282"/>
    <mergeCell ref="B309:C309"/>
    <mergeCell ref="B311:C311"/>
    <mergeCell ref="A305:C305"/>
    <mergeCell ref="H448:H449"/>
    <mergeCell ref="B419:C419"/>
    <mergeCell ref="A445:J447"/>
    <mergeCell ref="A341:A342"/>
    <mergeCell ref="B341:C342"/>
    <mergeCell ref="A288:C288"/>
    <mergeCell ref="E286:G286"/>
    <mergeCell ref="H286:H287"/>
    <mergeCell ref="B346:C346"/>
    <mergeCell ref="B301:C301"/>
    <mergeCell ref="A310:J310"/>
    <mergeCell ref="A333:E333"/>
    <mergeCell ref="I341:I342"/>
    <mergeCell ref="J341:J342"/>
    <mergeCell ref="A314:C314"/>
    <mergeCell ref="B286:C287"/>
    <mergeCell ref="D286:D287"/>
    <mergeCell ref="A289:A293"/>
    <mergeCell ref="A283:J285"/>
    <mergeCell ref="A170:J170"/>
    <mergeCell ref="A171:J173"/>
    <mergeCell ref="A174:J176"/>
    <mergeCell ref="A201:J201"/>
    <mergeCell ref="I232:I233"/>
    <mergeCell ref="J232:J233"/>
    <mergeCell ref="B238:C238"/>
    <mergeCell ref="A213:B213"/>
    <mergeCell ref="B237:C237"/>
    <mergeCell ref="B239:C239"/>
    <mergeCell ref="A207:J211"/>
    <mergeCell ref="A223:J223"/>
    <mergeCell ref="A232:A233"/>
    <mergeCell ref="B232:C233"/>
    <mergeCell ref="D232:D233"/>
    <mergeCell ref="E232:G232"/>
    <mergeCell ref="A226:J228"/>
    <mergeCell ref="A229:J231"/>
    <mergeCell ref="C221:D221"/>
    <mergeCell ref="A252:C252"/>
    <mergeCell ref="A234:C234"/>
    <mergeCell ref="A268:B268"/>
    <mergeCell ref="J272:J275"/>
    <mergeCell ref="B68:C69"/>
    <mergeCell ref="J68:J69"/>
    <mergeCell ref="I68:I69"/>
    <mergeCell ref="B17:C17"/>
    <mergeCell ref="B24:C24"/>
    <mergeCell ref="A61:J61"/>
    <mergeCell ref="A62:J64"/>
    <mergeCell ref="A12:C12"/>
    <mergeCell ref="A122:A123"/>
    <mergeCell ref="A113:J113"/>
    <mergeCell ref="A114:J114"/>
    <mergeCell ref="D68:D69"/>
    <mergeCell ref="A77:J77"/>
    <mergeCell ref="B85:C85"/>
    <mergeCell ref="A87:C87"/>
    <mergeCell ref="B84:C84"/>
    <mergeCell ref="A81:A86"/>
    <mergeCell ref="B89:C89"/>
    <mergeCell ref="C109:D109"/>
    <mergeCell ref="B83:C83"/>
    <mergeCell ref="A70:C70"/>
    <mergeCell ref="A68:A69"/>
    <mergeCell ref="B78:C78"/>
    <mergeCell ref="B73:C73"/>
    <mergeCell ref="A1:J1"/>
    <mergeCell ref="A2:J2"/>
    <mergeCell ref="A3:J3"/>
    <mergeCell ref="A4:J6"/>
    <mergeCell ref="A7:J9"/>
    <mergeCell ref="A31:J31"/>
    <mergeCell ref="A35:J35"/>
    <mergeCell ref="B16:C16"/>
    <mergeCell ref="E49:F49"/>
    <mergeCell ref="E10:G10"/>
    <mergeCell ref="A10:A11"/>
    <mergeCell ref="B10:C11"/>
    <mergeCell ref="D10:D11"/>
    <mergeCell ref="I10:I11"/>
    <mergeCell ref="A480:J482"/>
    <mergeCell ref="A483:J483"/>
    <mergeCell ref="A496:J498"/>
    <mergeCell ref="A504:C504"/>
    <mergeCell ref="J488:J491"/>
    <mergeCell ref="H10:H11"/>
    <mergeCell ref="J10:J11"/>
    <mergeCell ref="A478:C478"/>
    <mergeCell ref="B470:C470"/>
    <mergeCell ref="B471:C471"/>
    <mergeCell ref="A460:J460"/>
    <mergeCell ref="B466:C466"/>
    <mergeCell ref="B465:C465"/>
    <mergeCell ref="A473:J473"/>
    <mergeCell ref="A60:J60"/>
    <mergeCell ref="A65:J67"/>
    <mergeCell ref="A168:J168"/>
    <mergeCell ref="A169:J169"/>
    <mergeCell ref="A241:J241"/>
    <mergeCell ref="A421:C421"/>
    <mergeCell ref="B13:C13"/>
    <mergeCell ref="B26:C26"/>
    <mergeCell ref="B27:C27"/>
    <mergeCell ref="B37:C37"/>
    <mergeCell ref="A509:C509"/>
    <mergeCell ref="B507:C507"/>
    <mergeCell ref="B508:C508"/>
    <mergeCell ref="G537:H537"/>
    <mergeCell ref="I537:J537"/>
    <mergeCell ref="B517:C517"/>
    <mergeCell ref="A523:J523"/>
    <mergeCell ref="A526:C526"/>
    <mergeCell ref="J502:J503"/>
    <mergeCell ref="E502:G502"/>
    <mergeCell ref="H502:H503"/>
    <mergeCell ref="A513:J513"/>
    <mergeCell ref="B505:C505"/>
    <mergeCell ref="B502:C503"/>
    <mergeCell ref="D502:D503"/>
    <mergeCell ref="A416:C416"/>
    <mergeCell ref="B420:C420"/>
    <mergeCell ref="A429:J429"/>
    <mergeCell ref="A423:J428"/>
    <mergeCell ref="A414:A415"/>
    <mergeCell ref="A418:A420"/>
    <mergeCell ref="B408:C408"/>
    <mergeCell ref="A540:J541"/>
    <mergeCell ref="A514:A521"/>
    <mergeCell ref="A524:A525"/>
    <mergeCell ref="A528:A529"/>
    <mergeCell ref="B514:C514"/>
    <mergeCell ref="A537:B537"/>
    <mergeCell ref="B529:C529"/>
    <mergeCell ref="E537:F537"/>
    <mergeCell ref="A527:J527"/>
    <mergeCell ref="B525:C525"/>
    <mergeCell ref="G484:H484"/>
    <mergeCell ref="B511:C511"/>
    <mergeCell ref="A495:J495"/>
    <mergeCell ref="I484:J484"/>
    <mergeCell ref="E484:F484"/>
    <mergeCell ref="A484:B484"/>
    <mergeCell ref="C488:D488"/>
    <mergeCell ref="A379:B382"/>
    <mergeCell ref="J379:J382"/>
    <mergeCell ref="C379:D379"/>
    <mergeCell ref="I375:J375"/>
    <mergeCell ref="C382:D382"/>
    <mergeCell ref="C380:D380"/>
    <mergeCell ref="A375:B375"/>
    <mergeCell ref="C381:D381"/>
    <mergeCell ref="G375:H375"/>
    <mergeCell ref="E375:F375"/>
    <mergeCell ref="A311:A313"/>
    <mergeCell ref="E322:F322"/>
    <mergeCell ref="A320:J320"/>
    <mergeCell ref="A321:J321"/>
    <mergeCell ref="A315:C315"/>
    <mergeCell ref="D341:D342"/>
    <mergeCell ref="A322:B322"/>
    <mergeCell ref="C322:D322"/>
    <mergeCell ref="C330:D330"/>
    <mergeCell ref="A331:J332"/>
    <mergeCell ref="H341:H342"/>
    <mergeCell ref="E341:G341"/>
    <mergeCell ref="B414:C414"/>
    <mergeCell ref="A417:J417"/>
    <mergeCell ref="A405:A411"/>
    <mergeCell ref="C430:D430"/>
    <mergeCell ref="A510:J510"/>
    <mergeCell ref="A461:A467"/>
    <mergeCell ref="B462:C462"/>
    <mergeCell ref="A450:C450"/>
    <mergeCell ref="A456:C456"/>
    <mergeCell ref="A451:A455"/>
    <mergeCell ref="B467:C467"/>
    <mergeCell ref="B475:C475"/>
    <mergeCell ref="A479:C479"/>
    <mergeCell ref="A441:J441"/>
    <mergeCell ref="A442:J444"/>
    <mergeCell ref="I448:I449"/>
    <mergeCell ref="J448:J449"/>
    <mergeCell ref="B418:C418"/>
    <mergeCell ref="B464:C464"/>
    <mergeCell ref="A493:J493"/>
    <mergeCell ref="A494:J494"/>
    <mergeCell ref="A422:C422"/>
    <mergeCell ref="B407:C407"/>
    <mergeCell ref="A412:C412"/>
    <mergeCell ref="A433:J433"/>
    <mergeCell ref="B463:C463"/>
    <mergeCell ref="C437:D437"/>
    <mergeCell ref="B461:C461"/>
    <mergeCell ref="B454:C454"/>
    <mergeCell ref="B453:C453"/>
    <mergeCell ref="B452:C452"/>
    <mergeCell ref="A459:C459"/>
    <mergeCell ref="B455:C455"/>
    <mergeCell ref="B448:C449"/>
    <mergeCell ref="B458:C458"/>
    <mergeCell ref="C329:D329"/>
    <mergeCell ref="B350:C350"/>
    <mergeCell ref="A349:J349"/>
    <mergeCell ref="B308:C308"/>
    <mergeCell ref="A294:C294"/>
    <mergeCell ref="A306:J306"/>
    <mergeCell ref="C491:D491"/>
    <mergeCell ref="C484:D484"/>
    <mergeCell ref="A505:A508"/>
    <mergeCell ref="B506:C506"/>
    <mergeCell ref="C489:D489"/>
    <mergeCell ref="A502:A503"/>
    <mergeCell ref="A488:B491"/>
    <mergeCell ref="A487:J487"/>
    <mergeCell ref="A499:J501"/>
    <mergeCell ref="C435:D435"/>
    <mergeCell ref="A457:J457"/>
    <mergeCell ref="A440:J440"/>
    <mergeCell ref="G430:H430"/>
    <mergeCell ref="B451:C451"/>
    <mergeCell ref="A430:B430"/>
    <mergeCell ref="A439:J439"/>
    <mergeCell ref="E430:F430"/>
    <mergeCell ref="I430:J430"/>
    <mergeCell ref="A253:J253"/>
    <mergeCell ref="B255:C255"/>
    <mergeCell ref="A212:J212"/>
    <mergeCell ref="B254:C254"/>
    <mergeCell ref="C275:D275"/>
    <mergeCell ref="A254:A255"/>
    <mergeCell ref="A258:A259"/>
    <mergeCell ref="A256:C256"/>
    <mergeCell ref="A257:J257"/>
    <mergeCell ref="I268:J268"/>
    <mergeCell ref="A271:J271"/>
    <mergeCell ref="C272:D272"/>
    <mergeCell ref="G268:H268"/>
    <mergeCell ref="E268:F268"/>
    <mergeCell ref="A261:C261"/>
    <mergeCell ref="B258:C258"/>
    <mergeCell ref="B242:C242"/>
    <mergeCell ref="B245:C245"/>
    <mergeCell ref="A272:B275"/>
    <mergeCell ref="A222:J222"/>
    <mergeCell ref="C375:D375"/>
    <mergeCell ref="B345:C345"/>
    <mergeCell ref="F333:J333"/>
    <mergeCell ref="A361:J361"/>
    <mergeCell ref="B367:C367"/>
    <mergeCell ref="A365:J365"/>
    <mergeCell ref="B356:C356"/>
    <mergeCell ref="A366:A367"/>
    <mergeCell ref="A362:A363"/>
    <mergeCell ref="B358:C358"/>
    <mergeCell ref="A364:C364"/>
    <mergeCell ref="B366:C366"/>
    <mergeCell ref="B344:C344"/>
    <mergeCell ref="A351:C351"/>
    <mergeCell ref="B362:C362"/>
    <mergeCell ref="A348:C348"/>
    <mergeCell ref="B347:C347"/>
    <mergeCell ref="A343:C343"/>
    <mergeCell ref="B290:C290"/>
    <mergeCell ref="A325:J326"/>
    <mergeCell ref="B292:C292"/>
    <mergeCell ref="B302:C302"/>
    <mergeCell ref="B313:C313"/>
    <mergeCell ref="A295:J295"/>
    <mergeCell ref="A267:J267"/>
    <mergeCell ref="C274:D274"/>
    <mergeCell ref="I286:I287"/>
    <mergeCell ref="A307:A308"/>
    <mergeCell ref="A286:A287"/>
    <mergeCell ref="J286:J287"/>
    <mergeCell ref="B293:C293"/>
    <mergeCell ref="A277:J277"/>
    <mergeCell ref="A278:J278"/>
    <mergeCell ref="B289:C289"/>
    <mergeCell ref="C268:D268"/>
    <mergeCell ref="B291:C291"/>
    <mergeCell ref="A298:J298"/>
    <mergeCell ref="A299:A304"/>
    <mergeCell ref="A297:C297"/>
    <mergeCell ref="I322:J322"/>
    <mergeCell ref="B307:C307"/>
    <mergeCell ref="B312:C312"/>
    <mergeCell ref="A59:J59"/>
    <mergeCell ref="C166:D166"/>
    <mergeCell ref="A224:J224"/>
    <mergeCell ref="G159:H159"/>
    <mergeCell ref="I213:J213"/>
    <mergeCell ref="B137:C137"/>
    <mergeCell ref="B524:C524"/>
    <mergeCell ref="E213:F213"/>
    <mergeCell ref="C436:D436"/>
    <mergeCell ref="C434:D434"/>
    <mergeCell ref="B248:C248"/>
    <mergeCell ref="A368:C368"/>
    <mergeCell ref="B476:C476"/>
    <mergeCell ref="A492:J492"/>
    <mergeCell ref="E393:G393"/>
    <mergeCell ref="J393:J394"/>
    <mergeCell ref="B519:C519"/>
    <mergeCell ref="B515:C515"/>
    <mergeCell ref="A512:C512"/>
    <mergeCell ref="A522:C522"/>
    <mergeCell ref="B521:C521"/>
    <mergeCell ref="B518:C518"/>
    <mergeCell ref="B520:C520"/>
    <mergeCell ref="C327:D327"/>
    <mergeCell ref="B86:C86"/>
    <mergeCell ref="C159:D159"/>
    <mergeCell ref="B149:C149"/>
    <mergeCell ref="B126:C126"/>
    <mergeCell ref="B127:C127"/>
    <mergeCell ref="B136:C136"/>
    <mergeCell ref="B190:C190"/>
    <mergeCell ref="A225:J225"/>
    <mergeCell ref="A218:B221"/>
    <mergeCell ref="J177:J178"/>
    <mergeCell ref="A185:J185"/>
    <mergeCell ref="B198:C198"/>
    <mergeCell ref="C165:D165"/>
    <mergeCell ref="A179:C179"/>
    <mergeCell ref="B181:C181"/>
    <mergeCell ref="E177:G177"/>
    <mergeCell ref="H177:H178"/>
    <mergeCell ref="B191:C191"/>
    <mergeCell ref="B193:C193"/>
    <mergeCell ref="A202:A204"/>
    <mergeCell ref="B195:C195"/>
    <mergeCell ref="I159:J159"/>
    <mergeCell ref="E159:F159"/>
    <mergeCell ref="J108:J111"/>
    <mergeCell ref="B363:C363"/>
    <mergeCell ref="C163:D163"/>
    <mergeCell ref="C164:D164"/>
    <mergeCell ref="B259:C259"/>
    <mergeCell ref="C219:D219"/>
    <mergeCell ref="B355:C355"/>
    <mergeCell ref="A262:J266"/>
    <mergeCell ref="B204:C204"/>
    <mergeCell ref="B247:C247"/>
    <mergeCell ref="C218:D218"/>
    <mergeCell ref="B235:C235"/>
    <mergeCell ref="A334:J334"/>
    <mergeCell ref="A335:J335"/>
    <mergeCell ref="C273:D273"/>
    <mergeCell ref="A276:J276"/>
    <mergeCell ref="B296:C296"/>
    <mergeCell ref="C328:D328"/>
    <mergeCell ref="A316:J319"/>
    <mergeCell ref="B303:C303"/>
    <mergeCell ref="J327:J330"/>
    <mergeCell ref="B246:C246"/>
    <mergeCell ref="A240:C240"/>
    <mergeCell ref="G322:H322"/>
    <mergeCell ref="B300:C300"/>
    <mergeCell ref="B249:C249"/>
    <mergeCell ref="B183:C183"/>
    <mergeCell ref="B186:C186"/>
    <mergeCell ref="B140:C140"/>
    <mergeCell ref="A159:B159"/>
    <mergeCell ref="B146:C146"/>
    <mergeCell ref="A198:A199"/>
    <mergeCell ref="B145:C145"/>
    <mergeCell ref="A144:J144"/>
    <mergeCell ref="B236:C236"/>
    <mergeCell ref="B182:C182"/>
    <mergeCell ref="B194:C194"/>
    <mergeCell ref="B189:C189"/>
    <mergeCell ref="A154:J157"/>
    <mergeCell ref="J163:J166"/>
    <mergeCell ref="A163:B166"/>
    <mergeCell ref="A167:J167"/>
    <mergeCell ref="A187:C187"/>
    <mergeCell ref="A162:J162"/>
    <mergeCell ref="A188:J188"/>
    <mergeCell ref="I177:I178"/>
    <mergeCell ref="B202:C202"/>
    <mergeCell ref="B199:C199"/>
    <mergeCell ref="A205:C205"/>
    <mergeCell ref="A131:J131"/>
    <mergeCell ref="B128:C128"/>
    <mergeCell ref="B129:C129"/>
    <mergeCell ref="B132:C132"/>
    <mergeCell ref="A133:C133"/>
    <mergeCell ref="A134:J134"/>
    <mergeCell ref="A148:J148"/>
    <mergeCell ref="B135:C135"/>
    <mergeCell ref="B141:C141"/>
    <mergeCell ref="A143:C143"/>
    <mergeCell ref="A13:A17"/>
    <mergeCell ref="A19:J19"/>
    <mergeCell ref="B29:C29"/>
    <mergeCell ref="A18:C18"/>
    <mergeCell ref="A21:C21"/>
    <mergeCell ref="C111:D111"/>
    <mergeCell ref="A97:J101"/>
    <mergeCell ref="B74:C74"/>
    <mergeCell ref="A78:A79"/>
    <mergeCell ref="B14:C14"/>
    <mergeCell ref="A22:J22"/>
    <mergeCell ref="B15:C15"/>
    <mergeCell ref="B20:C20"/>
    <mergeCell ref="B23:C23"/>
    <mergeCell ref="B28:C28"/>
    <mergeCell ref="C103:D103"/>
    <mergeCell ref="A52:J53"/>
    <mergeCell ref="G49:H49"/>
    <mergeCell ref="B75:C75"/>
    <mergeCell ref="C56:D56"/>
    <mergeCell ref="C55:D55"/>
    <mergeCell ref="A103:B103"/>
    <mergeCell ref="G103:H103"/>
    <mergeCell ref="I103:J103"/>
    <mergeCell ref="A36:A39"/>
    <mergeCell ref="A40:C40"/>
    <mergeCell ref="A41:C41"/>
    <mergeCell ref="A49:B49"/>
    <mergeCell ref="I49:J49"/>
    <mergeCell ref="C49:D49"/>
    <mergeCell ref="A42:J47"/>
    <mergeCell ref="B32:C32"/>
    <mergeCell ref="B25:C25"/>
    <mergeCell ref="B39:C39"/>
    <mergeCell ref="A30:C30"/>
    <mergeCell ref="A34:C34"/>
    <mergeCell ref="A32:A33"/>
    <mergeCell ref="B38:C38"/>
    <mergeCell ref="A23:A29"/>
    <mergeCell ref="B36:C36"/>
    <mergeCell ref="B33:C33"/>
    <mergeCell ref="C54:D54"/>
    <mergeCell ref="A48:J48"/>
    <mergeCell ref="B82:C82"/>
    <mergeCell ref="B180:C180"/>
    <mergeCell ref="C57:D57"/>
    <mergeCell ref="C108:D108"/>
    <mergeCell ref="B93:C93"/>
    <mergeCell ref="B81:C81"/>
    <mergeCell ref="A124:C124"/>
    <mergeCell ref="A158:J158"/>
    <mergeCell ref="A116:J118"/>
    <mergeCell ref="A119:J121"/>
    <mergeCell ref="B125:C125"/>
    <mergeCell ref="E122:G122"/>
    <mergeCell ref="A145:A146"/>
    <mergeCell ref="A130:C130"/>
    <mergeCell ref="H122:H123"/>
    <mergeCell ref="I122:I123"/>
    <mergeCell ref="J122:J123"/>
    <mergeCell ref="B122:C123"/>
    <mergeCell ref="A149:A151"/>
    <mergeCell ref="A135:A142"/>
    <mergeCell ref="A125:A129"/>
    <mergeCell ref="B151:C151"/>
    <mergeCell ref="J542:J545"/>
    <mergeCell ref="A532:J535"/>
    <mergeCell ref="A536:J536"/>
    <mergeCell ref="C544:D544"/>
    <mergeCell ref="C545:D545"/>
    <mergeCell ref="B516:C516"/>
    <mergeCell ref="B528:C528"/>
    <mergeCell ref="A530:C530"/>
    <mergeCell ref="C542:D542"/>
    <mergeCell ref="A531:C531"/>
    <mergeCell ref="C543:D543"/>
    <mergeCell ref="C537:D537"/>
    <mergeCell ref="A542:B545"/>
    <mergeCell ref="A434:B437"/>
    <mergeCell ref="J434:J437"/>
    <mergeCell ref="A438:J438"/>
    <mergeCell ref="A327:B330"/>
    <mergeCell ref="B397:C397"/>
    <mergeCell ref="A400:C400"/>
    <mergeCell ref="A378:J378"/>
    <mergeCell ref="A393:A394"/>
    <mergeCell ref="A403:C403"/>
    <mergeCell ref="A385:J385"/>
    <mergeCell ref="A386:J386"/>
    <mergeCell ref="A396:A399"/>
    <mergeCell ref="B409:C409"/>
    <mergeCell ref="B402:C402"/>
    <mergeCell ref="B406:C406"/>
    <mergeCell ref="D393:D394"/>
    <mergeCell ref="A384:J384"/>
    <mergeCell ref="B398:C398"/>
    <mergeCell ref="B399:C399"/>
    <mergeCell ref="B396:C396"/>
    <mergeCell ref="A395:C395"/>
    <mergeCell ref="I393:I394"/>
    <mergeCell ref="A387:J389"/>
    <mergeCell ref="H393:H394"/>
    <mergeCell ref="B79:C79"/>
    <mergeCell ref="B304:C304"/>
    <mergeCell ref="A413:J413"/>
    <mergeCell ref="B415:C415"/>
    <mergeCell ref="B405:C405"/>
    <mergeCell ref="A404:J404"/>
    <mergeCell ref="A383:J383"/>
    <mergeCell ref="B410:C410"/>
    <mergeCell ref="B411:C411"/>
    <mergeCell ref="A401:J401"/>
    <mergeCell ref="A390:J392"/>
    <mergeCell ref="B393:C394"/>
    <mergeCell ref="A360:C360"/>
    <mergeCell ref="A336:J337"/>
    <mergeCell ref="A352:J352"/>
    <mergeCell ref="A338:J340"/>
    <mergeCell ref="A353:A359"/>
    <mergeCell ref="A344:A347"/>
    <mergeCell ref="B359:C359"/>
    <mergeCell ref="B357:C357"/>
    <mergeCell ref="B353:C353"/>
    <mergeCell ref="B354:C354"/>
    <mergeCell ref="B138:C138"/>
    <mergeCell ref="B142:C142"/>
  </mergeCells>
  <pageMargins left="1.2204724409448819" right="0" top="0.74803149606299213" bottom="0.74803149606299213" header="0.31496062992125984" footer="0.31496062992125984"/>
  <pageSetup paperSize="9" scale="62" orientation="portrait" r:id="rId1"/>
  <rowBreaks count="9" manualBreakCount="9">
    <brk id="58" max="11" man="1"/>
    <brk id="112" max="11" man="1"/>
    <brk id="167" max="11" man="1"/>
    <brk id="222" max="11" man="1"/>
    <brk id="276" max="11" man="1"/>
    <brk id="332" max="11" man="1"/>
    <brk id="383" max="11" man="1"/>
    <brk id="438" max="11" man="1"/>
    <brk id="492" max="11" man="1"/>
  </rowBreaks>
  <colBreaks count="1" manualBreakCount="1">
    <brk id="10" max="5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1,5-3</vt:lpstr>
      <vt:lpstr>Лист1</vt:lpstr>
      <vt:lpstr>'1,5-3'!Область_печати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2021-05-24T04:47:45Z</dcterms:modified>
</cp:coreProperties>
</file>